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GHIA01\Desktop\Administracion 1821\Nóminas Pagadas 2021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7" i="1" l="1"/>
  <c r="M86" i="1"/>
  <c r="K87" i="1"/>
  <c r="J87" i="1"/>
  <c r="K86" i="1"/>
  <c r="J101" i="1"/>
  <c r="K101" i="1" s="1"/>
  <c r="L101" i="1" l="1"/>
  <c r="M101" i="1" s="1"/>
  <c r="J79" i="1"/>
  <c r="K79" i="1" s="1"/>
  <c r="M79" i="1" s="1"/>
  <c r="J10" i="1" l="1"/>
  <c r="J17" i="1" l="1"/>
  <c r="J16" i="1"/>
  <c r="J15" i="1"/>
  <c r="J14" i="1"/>
  <c r="J13" i="1"/>
  <c r="J12" i="1"/>
  <c r="J11" i="1"/>
  <c r="J9" i="1"/>
  <c r="J8" i="1"/>
  <c r="K8" i="1" s="1"/>
  <c r="J7" i="1"/>
  <c r="J6" i="1"/>
  <c r="K6" i="1" s="1"/>
  <c r="J5" i="1"/>
  <c r="J32" i="1"/>
  <c r="J86" i="1"/>
  <c r="J85" i="1"/>
  <c r="K85" i="1" s="1"/>
  <c r="M85" i="1" s="1"/>
  <c r="J128" i="1"/>
  <c r="K128" i="1" s="1"/>
  <c r="M128" i="1" s="1"/>
  <c r="E89" i="1"/>
  <c r="J88" i="1" l="1"/>
  <c r="K88" i="1" s="1"/>
  <c r="M88" i="1" s="1"/>
  <c r="J84" i="1"/>
  <c r="K84" i="1" s="1"/>
  <c r="L84" i="1" l="1"/>
  <c r="M84" i="1" s="1"/>
  <c r="M6" i="1"/>
  <c r="H149" i="1" l="1"/>
  <c r="I149" i="1"/>
  <c r="J171" i="1" l="1"/>
  <c r="G174" i="1" l="1"/>
  <c r="H174" i="1"/>
  <c r="I174" i="1"/>
  <c r="J80" i="1" l="1"/>
  <c r="K80" i="1" s="1"/>
  <c r="A91" i="1"/>
  <c r="A72" i="1"/>
  <c r="F111" i="1" l="1"/>
  <c r="G111" i="1"/>
  <c r="H111" i="1"/>
  <c r="I111" i="1"/>
  <c r="J109" i="1"/>
  <c r="K109" i="1" s="1"/>
  <c r="J108" i="1"/>
  <c r="K108" i="1" s="1"/>
  <c r="J107" i="1"/>
  <c r="K107" i="1" s="1"/>
  <c r="G89" i="1"/>
  <c r="H89" i="1"/>
  <c r="I89" i="1"/>
  <c r="G64" i="1"/>
  <c r="H64" i="1"/>
  <c r="I64" i="1"/>
  <c r="F36" i="1"/>
  <c r="G36" i="1"/>
  <c r="H36" i="1"/>
  <c r="I36" i="1"/>
  <c r="L107" i="1" l="1"/>
  <c r="M107" i="1" s="1"/>
  <c r="L108" i="1"/>
  <c r="M108" i="1" s="1"/>
  <c r="L109" i="1"/>
  <c r="M109" i="1" s="1"/>
  <c r="F130" i="1"/>
  <c r="G130" i="1"/>
  <c r="H130" i="1"/>
  <c r="I130" i="1"/>
  <c r="A115" i="1"/>
  <c r="F149" i="1"/>
  <c r="G149" i="1"/>
  <c r="L149" i="1"/>
  <c r="F174" i="1"/>
  <c r="E174" i="1"/>
  <c r="A166" i="1"/>
  <c r="A140" i="1"/>
  <c r="E149" i="1"/>
  <c r="E36" i="1"/>
  <c r="A55" i="1"/>
  <c r="F64" i="1"/>
  <c r="E64" i="1"/>
  <c r="A26" i="1" l="1"/>
  <c r="K7" i="1"/>
  <c r="K9" i="1"/>
  <c r="K10" i="1"/>
  <c r="K11" i="1"/>
  <c r="K12" i="1"/>
  <c r="K13" i="1"/>
  <c r="K14" i="1"/>
  <c r="K15" i="1"/>
  <c r="K16" i="1"/>
  <c r="K17" i="1"/>
  <c r="G18" i="1"/>
  <c r="H18" i="1"/>
  <c r="I18" i="1"/>
  <c r="L18" i="1"/>
  <c r="F18" i="1"/>
  <c r="E18" i="1"/>
  <c r="M7" i="1" l="1"/>
  <c r="M11" i="1"/>
  <c r="J29" i="1" l="1"/>
  <c r="J93" i="1" l="1"/>
  <c r="F89" i="1" l="1"/>
  <c r="J127" i="1" l="1"/>
  <c r="K127" i="1" s="1"/>
  <c r="J82" i="1"/>
  <c r="K82" i="1" s="1"/>
  <c r="J129" i="1"/>
  <c r="J33" i="1"/>
  <c r="J83" i="1"/>
  <c r="K83" i="1" s="1"/>
  <c r="J18" i="1"/>
  <c r="J35" i="1"/>
  <c r="J31" i="1"/>
  <c r="K31" i="1" s="1"/>
  <c r="J30" i="1"/>
  <c r="J148" i="1" l="1"/>
  <c r="K148" i="1" s="1"/>
  <c r="J147" i="1"/>
  <c r="K147" i="1" s="1"/>
  <c r="J170" i="1"/>
  <c r="J172" i="1"/>
  <c r="J173" i="1"/>
  <c r="J146" i="1"/>
  <c r="K146" i="1" s="1"/>
  <c r="J145" i="1"/>
  <c r="K145" i="1" s="1"/>
  <c r="J144" i="1"/>
  <c r="J123" i="1"/>
  <c r="J119" i="1"/>
  <c r="J125" i="1"/>
  <c r="J110" i="1"/>
  <c r="K110" i="1" s="1"/>
  <c r="J103" i="1"/>
  <c r="J104" i="1"/>
  <c r="J105" i="1"/>
  <c r="J120" i="1"/>
  <c r="J121" i="1"/>
  <c r="J122" i="1"/>
  <c r="J124" i="1"/>
  <c r="J106" i="1"/>
  <c r="J95" i="1"/>
  <c r="J96" i="1"/>
  <c r="K96" i="1" s="1"/>
  <c r="J97" i="1"/>
  <c r="K97" i="1" s="1"/>
  <c r="J98" i="1"/>
  <c r="J99" i="1"/>
  <c r="J102" i="1"/>
  <c r="J94" i="1"/>
  <c r="J77" i="1"/>
  <c r="J78" i="1"/>
  <c r="J34" i="1"/>
  <c r="J36" i="1" s="1"/>
  <c r="J76" i="1"/>
  <c r="J100" i="1"/>
  <c r="J61" i="1"/>
  <c r="J62" i="1"/>
  <c r="J63" i="1"/>
  <c r="J81" i="1"/>
  <c r="J126" i="1"/>
  <c r="J60" i="1"/>
  <c r="J59" i="1"/>
  <c r="L127" i="1"/>
  <c r="M127" i="1" s="1"/>
  <c r="J174" i="1" l="1"/>
  <c r="J111" i="1"/>
  <c r="J89" i="1"/>
  <c r="J64" i="1"/>
  <c r="J149" i="1"/>
  <c r="J130" i="1"/>
  <c r="L97" i="1"/>
  <c r="M97" i="1" s="1"/>
  <c r="K35" i="1"/>
  <c r="L35" i="1" l="1"/>
  <c r="M35" i="1" s="1"/>
  <c r="E130" i="1"/>
  <c r="E111" i="1"/>
  <c r="K173" i="1" l="1"/>
  <c r="M173" i="1" s="1"/>
  <c r="K172" i="1"/>
  <c r="K170" i="1"/>
  <c r="M170" i="1" s="1"/>
  <c r="M147" i="1"/>
  <c r="M148" i="1"/>
  <c r="K171" i="1"/>
  <c r="M146" i="1"/>
  <c r="M145" i="1"/>
  <c r="K123" i="1"/>
  <c r="K125" i="1"/>
  <c r="L125" i="1" s="1"/>
  <c r="M110" i="1"/>
  <c r="K106" i="1"/>
  <c r="M106" i="1" s="1"/>
  <c r="K124" i="1"/>
  <c r="M124" i="1" s="1"/>
  <c r="K122" i="1"/>
  <c r="L122" i="1" s="1"/>
  <c r="K121" i="1"/>
  <c r="L121" i="1" s="1"/>
  <c r="K120" i="1"/>
  <c r="K105" i="1"/>
  <c r="K104" i="1"/>
  <c r="L104" i="1" s="1"/>
  <c r="K103" i="1"/>
  <c r="M103" i="1" s="1"/>
  <c r="K102" i="1"/>
  <c r="L102" i="1" s="1"/>
  <c r="K99" i="1"/>
  <c r="L99" i="1" s="1"/>
  <c r="K98" i="1"/>
  <c r="L98" i="1" s="1"/>
  <c r="L96" i="1"/>
  <c r="K95" i="1"/>
  <c r="L95" i="1" s="1"/>
  <c r="K94" i="1"/>
  <c r="L94" i="1" s="1"/>
  <c r="K34" i="1"/>
  <c r="K78" i="1"/>
  <c r="M78" i="1" s="1"/>
  <c r="K77" i="1"/>
  <c r="M77" i="1" s="1"/>
  <c r="K81" i="1"/>
  <c r="L81" i="1" s="1"/>
  <c r="K63" i="1"/>
  <c r="M63" i="1" s="1"/>
  <c r="K62" i="1"/>
  <c r="L62" i="1" s="1"/>
  <c r="K61" i="1"/>
  <c r="K100" i="1"/>
  <c r="L100" i="1" s="1"/>
  <c r="K60" i="1"/>
  <c r="K32" i="1"/>
  <c r="K30" i="1"/>
  <c r="K29" i="1"/>
  <c r="K5" i="1"/>
  <c r="M17" i="1"/>
  <c r="M15" i="1"/>
  <c r="M14" i="1"/>
  <c r="M13" i="1"/>
  <c r="M12" i="1"/>
  <c r="M10" i="1"/>
  <c r="L61" i="1" l="1"/>
  <c r="M61" i="1" s="1"/>
  <c r="L60" i="1"/>
  <c r="M60" i="1" s="1"/>
  <c r="L171" i="1"/>
  <c r="M171" i="1" s="1"/>
  <c r="L172" i="1"/>
  <c r="M172" i="1" s="1"/>
  <c r="L123" i="1"/>
  <c r="M123" i="1" s="1"/>
  <c r="L32" i="1"/>
  <c r="M32" i="1" s="1"/>
  <c r="K174" i="1"/>
  <c r="M5" i="1"/>
  <c r="M8" i="1"/>
  <c r="M16" i="1"/>
  <c r="L120" i="1"/>
  <c r="M120" i="1" s="1"/>
  <c r="K33" i="1"/>
  <c r="M33" i="1" s="1"/>
  <c r="K119" i="1"/>
  <c r="K126" i="1"/>
  <c r="L126" i="1" s="1"/>
  <c r="M104" i="1"/>
  <c r="K129" i="1"/>
  <c r="K59" i="1"/>
  <c r="M94" i="1"/>
  <c r="M102" i="1"/>
  <c r="L105" i="1"/>
  <c r="M105" i="1" s="1"/>
  <c r="M99" i="1"/>
  <c r="M125" i="1"/>
  <c r="L29" i="1"/>
  <c r="M62" i="1"/>
  <c r="M121" i="1"/>
  <c r="L31" i="1"/>
  <c r="M31" i="1" s="1"/>
  <c r="M96" i="1"/>
  <c r="L80" i="1"/>
  <c r="L34" i="1"/>
  <c r="L82" i="1"/>
  <c r="M82" i="1" s="1"/>
  <c r="K76" i="1"/>
  <c r="K144" i="1"/>
  <c r="K149" i="1" s="1"/>
  <c r="M95" i="1"/>
  <c r="M98" i="1"/>
  <c r="L30" i="1"/>
  <c r="M30" i="1" s="1"/>
  <c r="M81" i="1"/>
  <c r="M122" i="1"/>
  <c r="L174" i="1" l="1"/>
  <c r="K64" i="1"/>
  <c r="L59" i="1"/>
  <c r="L64" i="1" s="1"/>
  <c r="M80" i="1"/>
  <c r="K36" i="1"/>
  <c r="L36" i="1"/>
  <c r="K130" i="1"/>
  <c r="M174" i="1"/>
  <c r="K18" i="1"/>
  <c r="L83" i="1"/>
  <c r="L89" i="1" s="1"/>
  <c r="L119" i="1"/>
  <c r="M34" i="1"/>
  <c r="K93" i="1"/>
  <c r="K111" i="1" s="1"/>
  <c r="L129" i="1"/>
  <c r="M9" i="1"/>
  <c r="M18" i="1" s="1"/>
  <c r="M29" i="1"/>
  <c r="M76" i="1"/>
  <c r="M100" i="1"/>
  <c r="M144" i="1"/>
  <c r="M149" i="1" s="1"/>
  <c r="M59" i="1" l="1"/>
  <c r="M64" i="1" s="1"/>
  <c r="K89" i="1"/>
  <c r="M36" i="1"/>
  <c r="L130" i="1"/>
  <c r="M83" i="1"/>
  <c r="M89" i="1" s="1"/>
  <c r="M119" i="1"/>
  <c r="M129" i="1"/>
  <c r="M126" i="1"/>
  <c r="L93" i="1"/>
  <c r="L111" i="1" s="1"/>
  <c r="M130" i="1" l="1"/>
  <c r="M93" i="1"/>
  <c r="M111" i="1" s="1"/>
</calcChain>
</file>

<file path=xl/sharedStrings.xml><?xml version="1.0" encoding="utf-8"?>
<sst xmlns="http://schemas.openxmlformats.org/spreadsheetml/2006/main" count="357" uniqueCount="221">
  <si>
    <t>AYUNTAMIENTO CONSTITUCIONAL DE EL LIMON, JALISCO</t>
  </si>
  <si>
    <t>CLAVE</t>
  </si>
  <si>
    <t>NOMBRE DEL EMPLEADO</t>
  </si>
  <si>
    <t>CARGO</t>
  </si>
  <si>
    <t>TOTAL</t>
  </si>
  <si>
    <t xml:space="preserve">TOTAL </t>
  </si>
  <si>
    <t>FIRMA DEL EMPLEADO</t>
  </si>
  <si>
    <t>R.F.C.</t>
  </si>
  <si>
    <t>SUELDO</t>
  </si>
  <si>
    <t>I.M.S.S.</t>
  </si>
  <si>
    <t>I.S.P.T.</t>
  </si>
  <si>
    <t>REGIDOR</t>
  </si>
  <si>
    <t>SINDICO</t>
  </si>
  <si>
    <t>PRESIDENTE MUNICIPAL</t>
  </si>
  <si>
    <t>CLEMENTINA RODRIGUEZ GONZALEZ</t>
  </si>
  <si>
    <t>SECRETARIA</t>
  </si>
  <si>
    <t>ROGC7001245VA</t>
  </si>
  <si>
    <t>MARTHA ELENA COVARRUBIAS GARCIA</t>
  </si>
  <si>
    <t>COGM710329TQ2</t>
  </si>
  <si>
    <t>DINA ZAMORA MICHEL</t>
  </si>
  <si>
    <t>SECRERTARIA DE SAN JUAN</t>
  </si>
  <si>
    <t>ZAMD710115SC4</t>
  </si>
  <si>
    <t>ELIA VERONICA FIGUEROA GALINDO</t>
  </si>
  <si>
    <t>SECRETARIA PRECIDENCIA</t>
  </si>
  <si>
    <t>FIGE7510215G4</t>
  </si>
  <si>
    <t>ADRIANA MARTINEZ ACOSTA</t>
  </si>
  <si>
    <t>MAAA830908LS5</t>
  </si>
  <si>
    <t>ALMA ROSA URIBE DIAZ</t>
  </si>
  <si>
    <t>AUXILIAE REGISTRO CIVIL</t>
  </si>
  <si>
    <t>UIDA800314TE9</t>
  </si>
  <si>
    <t>OLIVIA HERNANDEZ GUZMAN</t>
  </si>
  <si>
    <t>SECRETARIA DE TESORERIA</t>
  </si>
  <si>
    <t>HEGO660411L93</t>
  </si>
  <si>
    <t>JUEZ</t>
  </si>
  <si>
    <t>CONCEPCION GRAJEDA HERNANDEZ</t>
  </si>
  <si>
    <t>AUXILIAR DE INTENDENTE</t>
  </si>
  <si>
    <t>GAHC570214MM1</t>
  </si>
  <si>
    <t>GARDENIA DOMINGUEZ HERNANDEZ</t>
  </si>
  <si>
    <t>INTENDENTE</t>
  </si>
  <si>
    <t>DOHG750322D4A</t>
  </si>
  <si>
    <t>CARLOS ADRIAN RUELAS ZAMORA</t>
  </si>
  <si>
    <t>AUXILIAR  OBRAS PUBLICAS</t>
  </si>
  <si>
    <t>RUZC 841104EC1</t>
  </si>
  <si>
    <t>AARON MARTINEZ GUZMAN</t>
  </si>
  <si>
    <t>AUXILIAR OBRAS PUBLICAS</t>
  </si>
  <si>
    <t>MAGA890814A18</t>
  </si>
  <si>
    <t>OPERADOR RETROEXCAVADORA</t>
  </si>
  <si>
    <t>RAFAEL GONZALEZ FLORES</t>
  </si>
  <si>
    <t>GOFR 7910263C4</t>
  </si>
  <si>
    <t>MOISES NAVARRO BARBOSA</t>
  </si>
  <si>
    <t>CHOFER MUNICIPAL</t>
  </si>
  <si>
    <t>NABM 570918LZ2</t>
  </si>
  <si>
    <t>DAVID JAVIER GONZALEZ GOMEZ</t>
  </si>
  <si>
    <t>GOGD720801UB7</t>
  </si>
  <si>
    <t>PUENTES AGUILAR JEZLIA GUADALUPE</t>
  </si>
  <si>
    <t>SECRETARIA AGUA POTABLE</t>
  </si>
  <si>
    <t>PUAJ881020B11</t>
  </si>
  <si>
    <t>JESUS QUILES NAVARRO</t>
  </si>
  <si>
    <t>AUXILIAR FONTANERO</t>
  </si>
  <si>
    <t>QUNJ831106KW5</t>
  </si>
  <si>
    <t>JOSE DE JESUS GARDUÑO FALCON</t>
  </si>
  <si>
    <t>CHOFER DE ASEO PUBLICO</t>
  </si>
  <si>
    <t>GAFJ851211FK5</t>
  </si>
  <si>
    <t>NOE ESTANISLAO QUILES GARCIA</t>
  </si>
  <si>
    <t>AUXILIAR DE FONTANERO</t>
  </si>
  <si>
    <t>QUGN830911D47</t>
  </si>
  <si>
    <t>SALOMON PUEBLA GONZALEZ</t>
  </si>
  <si>
    <t>FONTANERO SAN JUAN</t>
  </si>
  <si>
    <t>PUGS6205061C4</t>
  </si>
  <si>
    <t>RAFAEL RAMOS MENESES</t>
  </si>
  <si>
    <t>FONTENERO DEL PALMAR</t>
  </si>
  <si>
    <t>RAMR620501NT4</t>
  </si>
  <si>
    <t>HIBAN ENRIQUE RODRIGUEZ CHAVEZ</t>
  </si>
  <si>
    <t>VALUADOR MUNICIPAL</t>
  </si>
  <si>
    <t>ROCH750919789</t>
  </si>
  <si>
    <t>JORGE PUENTES ESPARZA</t>
  </si>
  <si>
    <t>INTENDENTE CASA  CULTURA</t>
  </si>
  <si>
    <t>PUEJ7001302P3</t>
  </si>
  <si>
    <t>ROBERTO GARCIA MICHEL</t>
  </si>
  <si>
    <t>MEDICO MUNICIPAL</t>
  </si>
  <si>
    <t>GAMR600525J53</t>
  </si>
  <si>
    <t>CESAR ALBERTO VALERA PARRA</t>
  </si>
  <si>
    <t>DIRECTOR SERVICIOS MEDICOS</t>
  </si>
  <si>
    <t>VAPC880314T70</t>
  </si>
  <si>
    <t>AURELIANO SOLIS MACIAS</t>
  </si>
  <si>
    <t>VELADOR RASTRO MUNICIPAL</t>
  </si>
  <si>
    <t>SOMA480908714</t>
  </si>
  <si>
    <t>ROSA ORALIA GUZMAN COVARRUBIAS</t>
  </si>
  <si>
    <t>SECRETARIA LA CIENEGA</t>
  </si>
  <si>
    <t>GUCR610820KI2</t>
  </si>
  <si>
    <t>JUAN RAMON ARREOLA GONZALEZ</t>
  </si>
  <si>
    <t>ELECTRICISTA</t>
  </si>
  <si>
    <t>AEGJ 791127NN3</t>
  </si>
  <si>
    <t>IGNACIO LOPEZ</t>
  </si>
  <si>
    <t>AUXILIAR DE ELECTRICISTA</t>
  </si>
  <si>
    <t>LOXI 750723HP9</t>
  </si>
  <si>
    <t>SALVADOR DAVID SANTOS</t>
  </si>
  <si>
    <t>ASEADOR MUNICIPAL</t>
  </si>
  <si>
    <t>DASS660818SK9</t>
  </si>
  <si>
    <t>RUBEN GARCIA ESPINOZA</t>
  </si>
  <si>
    <t>GAER750203UQ9</t>
  </si>
  <si>
    <t>TRINIDAD DAVID PARRA</t>
  </si>
  <si>
    <t>DAPT7705309K5</t>
  </si>
  <si>
    <t>RODOLFO VAZQUEZ HERNANDEZ</t>
  </si>
  <si>
    <t>VAHR730726GS4</t>
  </si>
  <si>
    <t>MIGUEL ANGEL LOPEZ SANTANA</t>
  </si>
  <si>
    <t>LOSM820709P40</t>
  </si>
  <si>
    <t>ABEL DAVID PARRA</t>
  </si>
  <si>
    <t>CHOFER</t>
  </si>
  <si>
    <t>DAPA7312204E5</t>
  </si>
  <si>
    <t>GUMR640106D80</t>
  </si>
  <si>
    <t>MANUEL VELASCO RUELAS</t>
  </si>
  <si>
    <t>VERM730720SP7</t>
  </si>
  <si>
    <t>JOSE LUIS BIORATO RAMIREZ</t>
  </si>
  <si>
    <t>BIRJ760721JT5</t>
  </si>
  <si>
    <t>JOSE JAVIER SANDOVAL BEAS</t>
  </si>
  <si>
    <t>JARDINERO MUNICIPAL</t>
  </si>
  <si>
    <t>SABJ951111UNA</t>
  </si>
  <si>
    <t>CAJJ730910RLA</t>
  </si>
  <si>
    <t>ENRIQUE CAPRISTO VALDEZ</t>
  </si>
  <si>
    <t>JARDINERO MUNICPAL</t>
  </si>
  <si>
    <t>CAVE700118I94</t>
  </si>
  <si>
    <t>BRIAN LEONARDO GUERRERO TEJEDA</t>
  </si>
  <si>
    <t>AUXILIAR DE JARDINERO</t>
  </si>
  <si>
    <t>GUTB9901034KD</t>
  </si>
  <si>
    <t>SALVADOR GARDUÑO TEXON</t>
  </si>
  <si>
    <t>GARS910905JW9</t>
  </si>
  <si>
    <t>VICTOR FRANCO GARCIA</t>
  </si>
  <si>
    <t>ENCARGADO DE SEPARACION</t>
  </si>
  <si>
    <t>FAGV6503039X4</t>
  </si>
  <si>
    <t>RAMOS LLAMAS USVALDO IGNACIO</t>
  </si>
  <si>
    <t>JARDINERO PANTEON MUNICIPAL</t>
  </si>
  <si>
    <t>RALU830516RNA</t>
  </si>
  <si>
    <t>SAUL COVARRUBIAS URANDA</t>
  </si>
  <si>
    <t>COUS750613JF1</t>
  </si>
  <si>
    <t>SALVADOR ORTEGA COBIAN</t>
  </si>
  <si>
    <t>JARDINERO DE SAN JUAN</t>
  </si>
  <si>
    <t>OECS680101SP0</t>
  </si>
  <si>
    <t>COMANDANTE SEG. PUBLICA</t>
  </si>
  <si>
    <t>LUZ   MARIA FLORES DE DIOS</t>
  </si>
  <si>
    <t>OFICIAL DE BARANDILLA</t>
  </si>
  <si>
    <t>RUBEN CESAR PARTIDA RODRIGUEZ</t>
  </si>
  <si>
    <t>POLICIA DE LINEA</t>
  </si>
  <si>
    <t>OFICIAL DE PROTECCION CIVIL</t>
  </si>
  <si>
    <t>ANTONIO DE JESUS HERNANDEZ LARA</t>
  </si>
  <si>
    <t>HELA890321NU7</t>
  </si>
  <si>
    <t>J. CONCEPCION DAVID SANTOS</t>
  </si>
  <si>
    <t>DASJ711007J23</t>
  </si>
  <si>
    <t>CLAUDIA KARINA PELAYO LOPEZ</t>
  </si>
  <si>
    <t>PELC84042897A</t>
  </si>
  <si>
    <t>CRISTIAN JORDAN CASTRUITA PUENTES</t>
  </si>
  <si>
    <t>CAPC950131MLA</t>
  </si>
  <si>
    <t>RAUL ODIN RUELAS PUENTES</t>
  </si>
  <si>
    <t>RUPR9003113K4</t>
  </si>
  <si>
    <t>JUAN EDGAR VELASCO ZEPEDA</t>
  </si>
  <si>
    <t>VEZJ930108589</t>
  </si>
  <si>
    <t>SUBSIDIO AL EMPLEO</t>
  </si>
  <si>
    <t>IVAN VELASCO MARES</t>
  </si>
  <si>
    <t>TOTAL DE DEDUCCIONES</t>
  </si>
  <si>
    <t>NETO  A PAGAR</t>
  </si>
  <si>
    <t>MENOS CUOTA SINDICAL</t>
  </si>
  <si>
    <t xml:space="preserve">TOTAL A PAGAR </t>
  </si>
  <si>
    <t>AJUSTE NETO</t>
  </si>
  <si>
    <t>AJUSTE AL NETO</t>
  </si>
  <si>
    <t>ROBERTO  REYES GUIZAR MARTINEZ</t>
  </si>
  <si>
    <t>JUAN ANTONIO GARCIA MONTELONGO</t>
  </si>
  <si>
    <t>AUXILIAR JURIDICO</t>
  </si>
  <si>
    <t>GAMJ880925QM6</t>
  </si>
  <si>
    <t>LÓPEZ MORENO RAUL</t>
  </si>
  <si>
    <t>SECRETARIO GENERAL</t>
  </si>
  <si>
    <t>JUAN CARLOS CASILLAS JIMENEZ</t>
  </si>
  <si>
    <t>CRISTIAN MANUEL ZAMORA GÓMEZ</t>
  </si>
  <si>
    <t>ENCARGADO DE HACIENDA MUNICIPAL</t>
  </si>
  <si>
    <t>JOSÉ DE JESUS VIZCAINO ROJAS</t>
  </si>
  <si>
    <t>CARLOS GÓMEZ MARTÍNEZ</t>
  </si>
  <si>
    <t>AUXILIAR JARDINERO</t>
  </si>
  <si>
    <t>GOMC720606AG7</t>
  </si>
  <si>
    <t>PEDRO LOMELÍ RAMÍREZ</t>
  </si>
  <si>
    <t>AUX DE JARDINERO</t>
  </si>
  <si>
    <t>LORP880712U48</t>
  </si>
  <si>
    <t xml:space="preserve">CESAR CHAVEZ MORENO </t>
  </si>
  <si>
    <t>CAMC7512177K4</t>
  </si>
  <si>
    <t>VEMI860315HT6</t>
  </si>
  <si>
    <t>ASSAEL ALEXIS MORENO NAVARRO</t>
  </si>
  <si>
    <t>GUARDA RASTRO MUNICIPAL</t>
  </si>
  <si>
    <t>MONA991109KQA</t>
  </si>
  <si>
    <t>YESICA DINDEGUI ORTIZ CORTEZ</t>
  </si>
  <si>
    <t>POLICIA EN LINEA</t>
  </si>
  <si>
    <t>OICT870612P84</t>
  </si>
  <si>
    <t>VIRJ7404059M2</t>
  </si>
  <si>
    <t>FODL710529SQ8</t>
  </si>
  <si>
    <t>PARR691029J48</t>
  </si>
  <si>
    <t>NOMINA DEL 01 DE OCTUBRE DE 2021 AL 15  DE OCTUBRE  DE 2021</t>
  </si>
  <si>
    <t>NELSON GONZÁLEZ FIGUEROA</t>
  </si>
  <si>
    <t>GOFN840813-J53</t>
  </si>
  <si>
    <t>ZAGC870724-2I0</t>
  </si>
  <si>
    <t>LOMR830904-AX5</t>
  </si>
  <si>
    <t>AMADOR SANTANA JIMENEZ</t>
  </si>
  <si>
    <t>SAJA910213-485</t>
  </si>
  <si>
    <t>JACQUELINE RODRÍGUEZ GRAJEDA</t>
  </si>
  <si>
    <t>ROGJ980910-4X6</t>
  </si>
  <si>
    <t>OSCAR FERNANDO ACOSTA ÁVALOS</t>
  </si>
  <si>
    <t>AOAO950615-RF3</t>
  </si>
  <si>
    <t>CÉSAR HORACIO AGUILAR DÍAZ</t>
  </si>
  <si>
    <t>AURC810510-99A</t>
  </si>
  <si>
    <t>CAZE920201-MY6</t>
  </si>
  <si>
    <t>DORIS ANAISA PRECIADO HERNÁNDEZ</t>
  </si>
  <si>
    <t>PEHD911126-EA2</t>
  </si>
  <si>
    <t>LILIANA DEL ROSARIO SÁNCHEZ CORONA</t>
  </si>
  <si>
    <t>SACL831007-K20</t>
  </si>
  <si>
    <t>CÉSAR ZAMORA RAMÍREZ</t>
  </si>
  <si>
    <t>ZARC910207-PZ3</t>
  </si>
  <si>
    <t>EVELIA PATRICIA BAUTISTA PLAZOLA</t>
  </si>
  <si>
    <t>ROSA MARÍA MICHEL CAMARENA</t>
  </si>
  <si>
    <t>MICR780702-JM7</t>
  </si>
  <si>
    <t>BAJA POR PENSIÓN</t>
  </si>
  <si>
    <t>ARACELI VELASCO RAMÍREZ</t>
  </si>
  <si>
    <t>AUX CAT Y AGUA POTABLE</t>
  </si>
  <si>
    <t>VERA720919KD2</t>
  </si>
  <si>
    <t>BAPE720923-380</t>
  </si>
  <si>
    <t>ERIC RAFAEL CAMACHO 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</si>
</sst>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Fill="1" applyBorder="1"/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/>
    <xf numFmtId="4" fontId="2" fillId="0" borderId="0" xfId="0" applyNumberFormat="1" applyFont="1" applyBorder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4" fontId="2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4" fillId="0" borderId="10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4" fontId="4" fillId="0" borderId="8" xfId="2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0" fillId="0" borderId="11" xfId="0" applyFill="1" applyBorder="1"/>
    <xf numFmtId="4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0" fillId="0" borderId="13" xfId="0" applyNumberFormat="1" applyFill="1" applyBorder="1"/>
    <xf numFmtId="4" fontId="0" fillId="0" borderId="16" xfId="0" applyNumberFormat="1" applyFill="1" applyBorder="1"/>
    <xf numFmtId="0" fontId="4" fillId="0" borderId="10" xfId="0" applyFont="1" applyBorder="1" applyAlignment="1">
      <alignment horizontal="center" vertical="center"/>
    </xf>
    <xf numFmtId="43" fontId="4" fillId="0" borderId="10" xfId="1" applyFont="1" applyBorder="1" applyAlignment="1">
      <alignment horizontal="center" vertical="center"/>
    </xf>
    <xf numFmtId="44" fontId="4" fillId="0" borderId="8" xfId="2" applyFont="1" applyFill="1" applyBorder="1" applyAlignment="1">
      <alignment horizontal="left" vertical="center"/>
    </xf>
    <xf numFmtId="0" fontId="6" fillId="0" borderId="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44" fontId="4" fillId="0" borderId="10" xfId="2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4" fontId="4" fillId="0" borderId="8" xfId="2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/>
    </xf>
    <xf numFmtId="4" fontId="0" fillId="0" borderId="11" xfId="0" applyNumberFormat="1" applyFill="1" applyBorder="1"/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Fill="1" applyBorder="1"/>
    <xf numFmtId="4" fontId="0" fillId="0" borderId="0" xfId="0" applyNumberFormat="1" applyFill="1" applyBorder="1"/>
    <xf numFmtId="0" fontId="8" fillId="0" borderId="13" xfId="0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44" fontId="4" fillId="0" borderId="15" xfId="2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/>
    </xf>
    <xf numFmtId="4" fontId="2" fillId="0" borderId="24" xfId="0" applyNumberFormat="1" applyFont="1" applyFill="1" applyBorder="1"/>
    <xf numFmtId="4" fontId="2" fillId="0" borderId="25" xfId="0" applyNumberFormat="1" applyFont="1" applyFill="1" applyBorder="1"/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4" fontId="4" fillId="0" borderId="19" xfId="2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wrapText="1"/>
    </xf>
    <xf numFmtId="0" fontId="6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0" xfId="0" applyFill="1"/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/>
    <xf numFmtId="0" fontId="10" fillId="0" borderId="16" xfId="0" applyFont="1" applyBorder="1"/>
    <xf numFmtId="4" fontId="9" fillId="0" borderId="13" xfId="0" applyNumberFormat="1" applyFont="1" applyFill="1" applyBorder="1"/>
    <xf numFmtId="0" fontId="4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0" fillId="0" borderId="30" xfId="0" applyFill="1" applyBorder="1"/>
    <xf numFmtId="0" fontId="2" fillId="0" borderId="30" xfId="0" applyFont="1" applyFill="1" applyBorder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zoomScaleNormal="100" workbookViewId="0">
      <selection activeCell="F13" sqref="F13"/>
    </sheetView>
  </sheetViews>
  <sheetFormatPr baseColWidth="10" defaultRowHeight="15" x14ac:dyDescent="0.25"/>
  <cols>
    <col min="1" max="1" width="5.85546875" customWidth="1"/>
    <col min="2" max="2" width="17.85546875" customWidth="1"/>
    <col min="4" max="4" width="13.5703125" customWidth="1"/>
    <col min="5" max="5" width="9.5703125" customWidth="1"/>
    <col min="6" max="6" width="9.85546875" customWidth="1"/>
    <col min="7" max="7" width="9.28515625" customWidth="1"/>
    <col min="8" max="8" width="10" customWidth="1"/>
    <col min="9" max="9" width="7.85546875" style="13" customWidth="1"/>
    <col min="10" max="10" width="11.28515625" customWidth="1"/>
    <col min="11" max="11" width="10" style="13" customWidth="1"/>
    <col min="12" max="12" width="9.7109375" customWidth="1"/>
    <col min="13" max="13" width="10.140625" customWidth="1"/>
    <col min="14" max="14" width="27.85546875" customWidth="1"/>
  </cols>
  <sheetData>
    <row r="1" spans="1:14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2.75" customHeight="1" thickBot="1" x14ac:dyDescent="0.3">
      <c r="A2" s="188" t="s">
        <v>192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x14ac:dyDescent="0.25">
      <c r="A3" s="175" t="s">
        <v>1</v>
      </c>
      <c r="B3" s="177" t="s">
        <v>2</v>
      </c>
      <c r="C3" s="179" t="s">
        <v>3</v>
      </c>
      <c r="D3" s="181" t="s">
        <v>7</v>
      </c>
      <c r="E3" s="181" t="s">
        <v>8</v>
      </c>
      <c r="F3" s="181" t="s">
        <v>9</v>
      </c>
      <c r="G3" s="181" t="s">
        <v>10</v>
      </c>
      <c r="H3" s="179" t="s">
        <v>156</v>
      </c>
      <c r="I3" s="183" t="s">
        <v>163</v>
      </c>
      <c r="J3" s="179" t="s">
        <v>158</v>
      </c>
      <c r="K3" s="183" t="s">
        <v>159</v>
      </c>
      <c r="L3" s="179" t="s">
        <v>160</v>
      </c>
      <c r="M3" s="179" t="s">
        <v>161</v>
      </c>
      <c r="N3" s="185" t="s">
        <v>6</v>
      </c>
    </row>
    <row r="4" spans="1:14" ht="12" customHeight="1" thickBot="1" x14ac:dyDescent="0.3">
      <c r="A4" s="189"/>
      <c r="B4" s="190"/>
      <c r="C4" s="191"/>
      <c r="D4" s="193"/>
      <c r="E4" s="193"/>
      <c r="F4" s="193"/>
      <c r="G4" s="193"/>
      <c r="H4" s="191"/>
      <c r="I4" s="194"/>
      <c r="J4" s="191"/>
      <c r="K4" s="194"/>
      <c r="L4" s="191"/>
      <c r="M4" s="191"/>
      <c r="N4" s="192"/>
    </row>
    <row r="5" spans="1:14" ht="30" customHeight="1" x14ac:dyDescent="0.25">
      <c r="A5" s="46">
        <v>443</v>
      </c>
      <c r="B5" s="98" t="s">
        <v>193</v>
      </c>
      <c r="C5" s="73" t="s">
        <v>13</v>
      </c>
      <c r="D5" s="17" t="s">
        <v>194</v>
      </c>
      <c r="E5" s="26">
        <v>21915.97</v>
      </c>
      <c r="F5" s="26">
        <v>0</v>
      </c>
      <c r="G5" s="26">
        <v>4215.97</v>
      </c>
      <c r="H5" s="26">
        <v>0</v>
      </c>
      <c r="I5" s="26">
        <v>0</v>
      </c>
      <c r="J5" s="154">
        <f t="shared" ref="J5:J10" si="0">F5+G5+H5+I5</f>
        <v>4215.97</v>
      </c>
      <c r="K5" s="154">
        <f t="shared" ref="K5:K17" si="1">E5-J5</f>
        <v>17700</v>
      </c>
      <c r="L5" s="26">
        <v>0</v>
      </c>
      <c r="M5" s="26">
        <f t="shared" ref="M5:M12" si="2">+K5-L5</f>
        <v>17700</v>
      </c>
      <c r="N5" s="159"/>
    </row>
    <row r="6" spans="1:14" ht="30" customHeight="1" x14ac:dyDescent="0.25">
      <c r="A6" s="48">
        <v>435</v>
      </c>
      <c r="B6" s="99" t="s">
        <v>171</v>
      </c>
      <c r="C6" s="74" t="s">
        <v>172</v>
      </c>
      <c r="D6" s="20" t="s">
        <v>195</v>
      </c>
      <c r="E6" s="18">
        <v>12447.74</v>
      </c>
      <c r="F6" s="18">
        <v>0</v>
      </c>
      <c r="G6" s="18">
        <v>1947.74</v>
      </c>
      <c r="H6" s="18">
        <v>0</v>
      </c>
      <c r="I6" s="18">
        <v>0</v>
      </c>
      <c r="J6" s="18">
        <f t="shared" si="0"/>
        <v>1947.74</v>
      </c>
      <c r="K6" s="18">
        <f>E6-J6</f>
        <v>10500</v>
      </c>
      <c r="L6" s="18">
        <v>0</v>
      </c>
      <c r="M6" s="155">
        <f t="shared" si="2"/>
        <v>10500</v>
      </c>
      <c r="N6" s="50"/>
    </row>
    <row r="7" spans="1:14" ht="30" customHeight="1" x14ac:dyDescent="0.25">
      <c r="A7" s="48">
        <v>442</v>
      </c>
      <c r="B7" s="99" t="s">
        <v>197</v>
      </c>
      <c r="C7" s="74" t="s">
        <v>169</v>
      </c>
      <c r="D7" s="20" t="s">
        <v>198</v>
      </c>
      <c r="E7" s="18">
        <v>10667.47</v>
      </c>
      <c r="F7" s="18">
        <v>0</v>
      </c>
      <c r="G7" s="18">
        <v>1567.47</v>
      </c>
      <c r="H7" s="18">
        <v>0</v>
      </c>
      <c r="I7" s="18">
        <v>0</v>
      </c>
      <c r="J7" s="18">
        <f t="shared" si="0"/>
        <v>1567.47</v>
      </c>
      <c r="K7" s="18">
        <f t="shared" si="1"/>
        <v>9100</v>
      </c>
      <c r="L7" s="18">
        <v>0</v>
      </c>
      <c r="M7" s="18">
        <f t="shared" si="2"/>
        <v>9100</v>
      </c>
      <c r="N7" s="158"/>
    </row>
    <row r="8" spans="1:14" ht="30" customHeight="1" x14ac:dyDescent="0.25">
      <c r="A8" s="48">
        <v>441</v>
      </c>
      <c r="B8" s="99" t="s">
        <v>199</v>
      </c>
      <c r="C8" s="74" t="s">
        <v>12</v>
      </c>
      <c r="D8" s="21" t="s">
        <v>200</v>
      </c>
      <c r="E8" s="18">
        <v>8632.8799999999992</v>
      </c>
      <c r="F8" s="18">
        <v>0</v>
      </c>
      <c r="G8" s="18">
        <v>1132.8800000000001</v>
      </c>
      <c r="H8" s="18">
        <v>0</v>
      </c>
      <c r="I8" s="18">
        <v>0</v>
      </c>
      <c r="J8" s="18">
        <f t="shared" si="0"/>
        <v>1132.8800000000001</v>
      </c>
      <c r="K8" s="18">
        <f>E8-J8</f>
        <v>7499.9999999999991</v>
      </c>
      <c r="L8" s="18">
        <v>0</v>
      </c>
      <c r="M8" s="18">
        <f t="shared" si="2"/>
        <v>7499.9999999999991</v>
      </c>
      <c r="N8" s="160"/>
    </row>
    <row r="9" spans="1:14" ht="30" customHeight="1" x14ac:dyDescent="0.25">
      <c r="A9" s="47">
        <v>446</v>
      </c>
      <c r="B9" s="99" t="s">
        <v>201</v>
      </c>
      <c r="C9" s="74" t="s">
        <v>11</v>
      </c>
      <c r="D9" s="19" t="s">
        <v>202</v>
      </c>
      <c r="E9" s="18">
        <v>4630.3500000000004</v>
      </c>
      <c r="F9" s="18">
        <v>0</v>
      </c>
      <c r="G9" s="18">
        <v>368.6</v>
      </c>
      <c r="H9" s="18">
        <v>0</v>
      </c>
      <c r="I9" s="18">
        <v>-0.05</v>
      </c>
      <c r="J9" s="18">
        <f t="shared" si="0"/>
        <v>368.55</v>
      </c>
      <c r="K9" s="18">
        <f t="shared" si="1"/>
        <v>4261.8</v>
      </c>
      <c r="L9" s="18">
        <v>0</v>
      </c>
      <c r="M9" s="18">
        <f t="shared" si="2"/>
        <v>4261.8</v>
      </c>
      <c r="N9" s="160"/>
    </row>
    <row r="10" spans="1:14" s="13" customFormat="1" ht="30" customHeight="1" x14ac:dyDescent="0.25">
      <c r="A10" s="48">
        <v>449</v>
      </c>
      <c r="B10" s="170" t="s">
        <v>203</v>
      </c>
      <c r="C10" s="75" t="s">
        <v>11</v>
      </c>
      <c r="D10" s="19" t="s">
        <v>204</v>
      </c>
      <c r="E10" s="18">
        <v>4630.3500000000004</v>
      </c>
      <c r="F10" s="18">
        <v>0</v>
      </c>
      <c r="G10" s="18">
        <v>368.6</v>
      </c>
      <c r="H10" s="18">
        <v>0</v>
      </c>
      <c r="I10" s="18">
        <v>-0.05</v>
      </c>
      <c r="J10" s="18">
        <f t="shared" si="0"/>
        <v>368.55</v>
      </c>
      <c r="K10" s="18">
        <f t="shared" si="1"/>
        <v>4261.8</v>
      </c>
      <c r="L10" s="18">
        <v>0</v>
      </c>
      <c r="M10" s="18">
        <f>+K10-L10</f>
        <v>4261.8</v>
      </c>
      <c r="N10" s="171"/>
    </row>
    <row r="11" spans="1:14" ht="30" customHeight="1" x14ac:dyDescent="0.25">
      <c r="A11" s="47">
        <v>448</v>
      </c>
      <c r="B11" s="99" t="s">
        <v>220</v>
      </c>
      <c r="C11" s="74" t="s">
        <v>11</v>
      </c>
      <c r="D11" s="19" t="s">
        <v>205</v>
      </c>
      <c r="E11" s="18">
        <v>4630.3500000000004</v>
      </c>
      <c r="F11" s="18">
        <v>0</v>
      </c>
      <c r="G11" s="18">
        <v>368.6</v>
      </c>
      <c r="H11" s="18">
        <v>0</v>
      </c>
      <c r="I11" s="18">
        <v>-0.05</v>
      </c>
      <c r="J11" s="18">
        <f t="shared" ref="J11:J17" si="3">F11+G11+H11+I11</f>
        <v>368.55</v>
      </c>
      <c r="K11" s="18">
        <f t="shared" si="1"/>
        <v>4261.8</v>
      </c>
      <c r="L11" s="18">
        <v>0</v>
      </c>
      <c r="M11" s="18">
        <f>+K11-L11</f>
        <v>4261.8</v>
      </c>
      <c r="N11" s="160"/>
    </row>
    <row r="12" spans="1:14" ht="30" customHeight="1" x14ac:dyDescent="0.25">
      <c r="A12" s="48">
        <v>444</v>
      </c>
      <c r="B12" s="99" t="s">
        <v>206</v>
      </c>
      <c r="C12" s="75" t="s">
        <v>11</v>
      </c>
      <c r="D12" s="20" t="s">
        <v>207</v>
      </c>
      <c r="E12" s="18">
        <v>4630.3500000000004</v>
      </c>
      <c r="F12" s="18">
        <v>0</v>
      </c>
      <c r="G12" s="18">
        <v>368.6</v>
      </c>
      <c r="H12" s="18">
        <v>0</v>
      </c>
      <c r="I12" s="18">
        <v>-0.05</v>
      </c>
      <c r="J12" s="18">
        <f t="shared" si="3"/>
        <v>368.55</v>
      </c>
      <c r="K12" s="18">
        <f t="shared" si="1"/>
        <v>4261.8</v>
      </c>
      <c r="L12" s="18">
        <v>0</v>
      </c>
      <c r="M12" s="18">
        <f t="shared" si="2"/>
        <v>4261.8</v>
      </c>
      <c r="N12" s="160"/>
    </row>
    <row r="13" spans="1:14" ht="30" customHeight="1" x14ac:dyDescent="0.25">
      <c r="A13" s="47">
        <v>450</v>
      </c>
      <c r="B13" s="99" t="s">
        <v>208</v>
      </c>
      <c r="C13" s="74" t="s">
        <v>11</v>
      </c>
      <c r="D13" s="19" t="s">
        <v>209</v>
      </c>
      <c r="E13" s="18">
        <v>4630.3500000000004</v>
      </c>
      <c r="F13" s="18">
        <v>0</v>
      </c>
      <c r="G13" s="18">
        <v>368.6</v>
      </c>
      <c r="H13" s="18">
        <v>0</v>
      </c>
      <c r="I13" s="18">
        <v>-0.05</v>
      </c>
      <c r="J13" s="18">
        <f t="shared" si="3"/>
        <v>368.55</v>
      </c>
      <c r="K13" s="18">
        <f t="shared" si="1"/>
        <v>4261.8</v>
      </c>
      <c r="L13" s="18">
        <v>0</v>
      </c>
      <c r="M13" s="18">
        <f t="shared" ref="M13:M30" si="4">+K13-L13</f>
        <v>4261.8</v>
      </c>
      <c r="N13" s="160"/>
    </row>
    <row r="14" spans="1:14" ht="30" customHeight="1" x14ac:dyDescent="0.25">
      <c r="A14" s="47">
        <v>445</v>
      </c>
      <c r="B14" s="99" t="s">
        <v>210</v>
      </c>
      <c r="C14" s="75" t="s">
        <v>11</v>
      </c>
      <c r="D14" s="19" t="s">
        <v>211</v>
      </c>
      <c r="E14" s="18">
        <v>4630.3500000000004</v>
      </c>
      <c r="F14" s="18">
        <v>0</v>
      </c>
      <c r="G14" s="18">
        <v>368.6</v>
      </c>
      <c r="H14" s="18">
        <v>0</v>
      </c>
      <c r="I14" s="18">
        <v>-0.05</v>
      </c>
      <c r="J14" s="18">
        <f t="shared" si="3"/>
        <v>368.55</v>
      </c>
      <c r="K14" s="18">
        <f t="shared" si="1"/>
        <v>4261.8</v>
      </c>
      <c r="L14" s="18">
        <v>0</v>
      </c>
      <c r="M14" s="18">
        <f t="shared" si="4"/>
        <v>4261.8</v>
      </c>
      <c r="N14" s="160"/>
    </row>
    <row r="15" spans="1:14" ht="30" customHeight="1" x14ac:dyDescent="0.25">
      <c r="A15" s="48">
        <v>433</v>
      </c>
      <c r="B15" s="99" t="s">
        <v>168</v>
      </c>
      <c r="C15" s="74" t="s">
        <v>11</v>
      </c>
      <c r="D15" s="20" t="s">
        <v>196</v>
      </c>
      <c r="E15" s="18">
        <v>4630.3500000000004</v>
      </c>
      <c r="F15" s="18">
        <v>0</v>
      </c>
      <c r="G15" s="18">
        <v>368.6</v>
      </c>
      <c r="H15" s="18">
        <v>0</v>
      </c>
      <c r="I15" s="18">
        <v>-0.05</v>
      </c>
      <c r="J15" s="18">
        <f t="shared" si="3"/>
        <v>368.55</v>
      </c>
      <c r="K15" s="18">
        <f t="shared" si="1"/>
        <v>4261.8</v>
      </c>
      <c r="L15" s="18">
        <v>0</v>
      </c>
      <c r="M15" s="18">
        <f t="shared" si="4"/>
        <v>4261.8</v>
      </c>
      <c r="N15" s="160"/>
    </row>
    <row r="16" spans="1:14" ht="30" customHeight="1" x14ac:dyDescent="0.25">
      <c r="A16" s="48">
        <v>396</v>
      </c>
      <c r="B16" s="99" t="s">
        <v>212</v>
      </c>
      <c r="C16" s="75" t="s">
        <v>11</v>
      </c>
      <c r="D16" s="19" t="s">
        <v>219</v>
      </c>
      <c r="E16" s="18">
        <v>4630.3500000000004</v>
      </c>
      <c r="F16" s="18">
        <v>0</v>
      </c>
      <c r="G16" s="18">
        <v>368.6</v>
      </c>
      <c r="H16" s="18">
        <v>0</v>
      </c>
      <c r="I16" s="18">
        <v>-0.05</v>
      </c>
      <c r="J16" s="18">
        <f t="shared" si="3"/>
        <v>368.55</v>
      </c>
      <c r="K16" s="18">
        <f t="shared" si="1"/>
        <v>4261.8</v>
      </c>
      <c r="L16" s="18">
        <v>0</v>
      </c>
      <c r="M16" s="18">
        <f t="shared" si="4"/>
        <v>4261.8</v>
      </c>
      <c r="N16" s="56"/>
    </row>
    <row r="17" spans="1:14" ht="30" customHeight="1" thickBot="1" x14ac:dyDescent="0.3">
      <c r="A17" s="49">
        <v>447</v>
      </c>
      <c r="B17" s="100" t="s">
        <v>213</v>
      </c>
      <c r="C17" s="76" t="s">
        <v>11</v>
      </c>
      <c r="D17" s="96" t="s">
        <v>214</v>
      </c>
      <c r="E17" s="18">
        <v>4630.3500000000004</v>
      </c>
      <c r="F17" s="68">
        <v>0</v>
      </c>
      <c r="G17" s="18">
        <v>368.6</v>
      </c>
      <c r="H17" s="68">
        <v>0</v>
      </c>
      <c r="I17" s="18">
        <v>-0.05</v>
      </c>
      <c r="J17" s="68">
        <f t="shared" si="3"/>
        <v>368.55</v>
      </c>
      <c r="K17" s="68">
        <f t="shared" si="1"/>
        <v>4261.8</v>
      </c>
      <c r="L17" s="68">
        <v>0</v>
      </c>
      <c r="M17" s="68">
        <f t="shared" si="4"/>
        <v>4261.8</v>
      </c>
      <c r="N17" s="161"/>
    </row>
    <row r="18" spans="1:14" ht="26.1" customHeight="1" thickBot="1" x14ac:dyDescent="0.3">
      <c r="A18" s="69"/>
      <c r="B18" s="71"/>
      <c r="C18" s="71"/>
      <c r="D18" s="97" t="s">
        <v>4</v>
      </c>
      <c r="E18" s="113">
        <f t="shared" ref="E18:M18" si="5">SUM(E5:E17)</f>
        <v>95337.210000000036</v>
      </c>
      <c r="F18" s="113">
        <f t="shared" si="5"/>
        <v>0</v>
      </c>
      <c r="G18" s="113">
        <f t="shared" si="5"/>
        <v>12181.460000000005</v>
      </c>
      <c r="H18" s="113">
        <f t="shared" si="5"/>
        <v>0</v>
      </c>
      <c r="I18" s="113">
        <f t="shared" si="5"/>
        <v>-0.44999999999999996</v>
      </c>
      <c r="J18" s="113">
        <f t="shared" si="5"/>
        <v>12181.009999999995</v>
      </c>
      <c r="K18" s="113">
        <f t="shared" si="5"/>
        <v>83156.200000000026</v>
      </c>
      <c r="L18" s="113">
        <f t="shared" si="5"/>
        <v>0</v>
      </c>
      <c r="M18" s="114">
        <f t="shared" si="5"/>
        <v>83156.200000000026</v>
      </c>
      <c r="N18" s="8"/>
    </row>
    <row r="19" spans="1:14" ht="26.1" customHeight="1" x14ac:dyDescent="0.25">
      <c r="A19" s="69"/>
      <c r="B19" s="71"/>
      <c r="C19" s="71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8"/>
    </row>
    <row r="20" spans="1:14" ht="26.1" customHeight="1" x14ac:dyDescent="0.25">
      <c r="A20" s="69"/>
      <c r="B20" s="71"/>
      <c r="C20" s="71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8"/>
    </row>
    <row r="21" spans="1:14" ht="26.1" customHeight="1" x14ac:dyDescent="0.25">
      <c r="A21" s="69"/>
      <c r="B21" s="71"/>
      <c r="C21" s="71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8"/>
    </row>
    <row r="22" spans="1:14" ht="26.1" customHeight="1" x14ac:dyDescent="0.25">
      <c r="A22" s="69"/>
      <c r="B22" s="71"/>
      <c r="C22" s="71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8"/>
    </row>
    <row r="23" spans="1:14" ht="26.1" customHeight="1" x14ac:dyDescent="0.25">
      <c r="A23" s="69"/>
      <c r="B23" s="71"/>
      <c r="C23" s="71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8"/>
    </row>
    <row r="24" spans="1:14" ht="13.5" customHeight="1" x14ac:dyDescent="0.25">
      <c r="A24" s="69"/>
      <c r="B24" s="71"/>
      <c r="C24" s="71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8"/>
    </row>
    <row r="25" spans="1:14" x14ac:dyDescent="0.25">
      <c r="A25" s="187" t="s">
        <v>0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12.75" customHeight="1" thickBot="1" x14ac:dyDescent="0.3">
      <c r="A26" s="188" t="str">
        <f>A2</f>
        <v>NOMINA DEL 01 DE OCTUBRE DE 2021 AL 15  DE OCTUBRE  DE 2021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</row>
    <row r="27" spans="1:14" x14ac:dyDescent="0.25">
      <c r="A27" s="175" t="s">
        <v>1</v>
      </c>
      <c r="B27" s="177" t="s">
        <v>2</v>
      </c>
      <c r="C27" s="179" t="s">
        <v>3</v>
      </c>
      <c r="D27" s="181" t="s">
        <v>7</v>
      </c>
      <c r="E27" s="181" t="s">
        <v>8</v>
      </c>
      <c r="F27" s="181" t="s">
        <v>9</v>
      </c>
      <c r="G27" s="181" t="s">
        <v>10</v>
      </c>
      <c r="H27" s="179" t="s">
        <v>156</v>
      </c>
      <c r="I27" s="183" t="s">
        <v>163</v>
      </c>
      <c r="J27" s="179" t="s">
        <v>158</v>
      </c>
      <c r="K27" s="183" t="s">
        <v>159</v>
      </c>
      <c r="L27" s="179" t="s">
        <v>160</v>
      </c>
      <c r="M27" s="179" t="s">
        <v>161</v>
      </c>
      <c r="N27" s="185" t="s">
        <v>6</v>
      </c>
    </row>
    <row r="28" spans="1:14" ht="12" customHeight="1" thickBot="1" x14ac:dyDescent="0.3">
      <c r="A28" s="176"/>
      <c r="B28" s="178"/>
      <c r="C28" s="180"/>
      <c r="D28" s="182"/>
      <c r="E28" s="182"/>
      <c r="F28" s="182"/>
      <c r="G28" s="182"/>
      <c r="H28" s="180"/>
      <c r="I28" s="184"/>
      <c r="J28" s="180"/>
      <c r="K28" s="184"/>
      <c r="L28" s="180"/>
      <c r="M28" s="180"/>
      <c r="N28" s="186"/>
    </row>
    <row r="29" spans="1:14" ht="35.1" customHeight="1" x14ac:dyDescent="0.25">
      <c r="A29" s="72">
        <v>261</v>
      </c>
      <c r="B29" s="101" t="s">
        <v>14</v>
      </c>
      <c r="C29" s="78" t="s">
        <v>15</v>
      </c>
      <c r="D29" s="17" t="s">
        <v>16</v>
      </c>
      <c r="E29" s="26">
        <v>5334.9</v>
      </c>
      <c r="F29" s="26">
        <v>154.22</v>
      </c>
      <c r="G29" s="26">
        <v>475.5</v>
      </c>
      <c r="H29" s="26">
        <v>0</v>
      </c>
      <c r="I29" s="26">
        <v>-0.02</v>
      </c>
      <c r="J29" s="26">
        <f t="shared" ref="J29:J31" si="6">F29+I29+G29+H29</f>
        <v>629.70000000000005</v>
      </c>
      <c r="K29" s="26">
        <f t="shared" ref="K29:K30" si="7">E29-J29</f>
        <v>4705.2</v>
      </c>
      <c r="L29" s="26">
        <f>+K29*0.01</f>
        <v>47.052</v>
      </c>
      <c r="M29" s="26">
        <f t="shared" si="4"/>
        <v>4658.1480000000001</v>
      </c>
      <c r="N29" s="25"/>
    </row>
    <row r="30" spans="1:14" ht="35.1" customHeight="1" x14ac:dyDescent="0.25">
      <c r="A30" s="48">
        <v>35</v>
      </c>
      <c r="B30" s="102" t="s">
        <v>17</v>
      </c>
      <c r="C30" s="79" t="s">
        <v>15</v>
      </c>
      <c r="D30" s="22" t="s">
        <v>18</v>
      </c>
      <c r="E30" s="18">
        <v>4577.8500000000004</v>
      </c>
      <c r="F30" s="18">
        <v>130.04</v>
      </c>
      <c r="G30" s="18">
        <v>362.88</v>
      </c>
      <c r="H30" s="18">
        <v>0</v>
      </c>
      <c r="I30" s="18">
        <v>-7.0000000000000007E-2</v>
      </c>
      <c r="J30" s="18">
        <f t="shared" si="6"/>
        <v>492.85</v>
      </c>
      <c r="K30" s="18">
        <f t="shared" si="7"/>
        <v>4085.0000000000005</v>
      </c>
      <c r="L30" s="18">
        <f>+K30*0.01</f>
        <v>40.850000000000009</v>
      </c>
      <c r="M30" s="18">
        <f t="shared" si="4"/>
        <v>4044.1500000000005</v>
      </c>
      <c r="N30" s="16"/>
    </row>
    <row r="31" spans="1:14" ht="35.1" customHeight="1" x14ac:dyDescent="0.25">
      <c r="A31" s="48">
        <v>11</v>
      </c>
      <c r="B31" s="102" t="s">
        <v>22</v>
      </c>
      <c r="C31" s="80" t="s">
        <v>23</v>
      </c>
      <c r="D31" s="19" t="s">
        <v>24</v>
      </c>
      <c r="E31" s="18">
        <v>4577.55</v>
      </c>
      <c r="F31" s="18">
        <v>130.04</v>
      </c>
      <c r="G31" s="18">
        <v>362.85</v>
      </c>
      <c r="H31" s="18">
        <v>0</v>
      </c>
      <c r="I31" s="18">
        <v>0.06</v>
      </c>
      <c r="J31" s="18">
        <f t="shared" si="6"/>
        <v>492.95000000000005</v>
      </c>
      <c r="K31" s="18">
        <f t="shared" ref="K31:K32" si="8">E31-J31</f>
        <v>4084.6000000000004</v>
      </c>
      <c r="L31" s="18">
        <f>+K31*0.01</f>
        <v>40.846000000000004</v>
      </c>
      <c r="M31" s="18">
        <f t="shared" ref="M31:M32" si="9">+K31-L31</f>
        <v>4043.7540000000004</v>
      </c>
      <c r="N31" s="50"/>
    </row>
    <row r="32" spans="1:14" ht="35.1" customHeight="1" x14ac:dyDescent="0.25">
      <c r="A32" s="48">
        <v>418</v>
      </c>
      <c r="B32" s="102" t="s">
        <v>25</v>
      </c>
      <c r="C32" s="80" t="s">
        <v>15</v>
      </c>
      <c r="D32" s="19" t="s">
        <v>26</v>
      </c>
      <c r="E32" s="18">
        <v>3665.55</v>
      </c>
      <c r="F32" s="18">
        <v>100.91</v>
      </c>
      <c r="G32" s="18">
        <v>263.63</v>
      </c>
      <c r="H32" s="18">
        <v>0</v>
      </c>
      <c r="I32" s="18">
        <v>0.21</v>
      </c>
      <c r="J32" s="18">
        <f>F32+I32+G32+H32</f>
        <v>364.75</v>
      </c>
      <c r="K32" s="18">
        <f t="shared" si="8"/>
        <v>3300.8</v>
      </c>
      <c r="L32" s="18">
        <f>+K32*0.01</f>
        <v>33.008000000000003</v>
      </c>
      <c r="M32" s="18">
        <f t="shared" si="9"/>
        <v>3267.7920000000004</v>
      </c>
      <c r="N32" s="50"/>
    </row>
    <row r="33" spans="1:14" ht="35.1" customHeight="1" x14ac:dyDescent="0.25">
      <c r="A33" s="48">
        <v>33</v>
      </c>
      <c r="B33" s="102" t="s">
        <v>30</v>
      </c>
      <c r="C33" s="79" t="s">
        <v>31</v>
      </c>
      <c r="D33" s="20" t="s">
        <v>32</v>
      </c>
      <c r="E33" s="18">
        <v>5335.05</v>
      </c>
      <c r="F33" s="23">
        <v>154.22</v>
      </c>
      <c r="G33" s="24">
        <v>475.53</v>
      </c>
      <c r="H33" s="24">
        <v>0</v>
      </c>
      <c r="I33" s="138">
        <v>-0.1</v>
      </c>
      <c r="J33" s="18">
        <f>F33+I33+G33+H33</f>
        <v>629.65</v>
      </c>
      <c r="K33" s="18">
        <f>E33-J33</f>
        <v>4705.4000000000005</v>
      </c>
      <c r="L33" s="18">
        <v>0</v>
      </c>
      <c r="M33" s="18">
        <f>+K33-L33</f>
        <v>4705.4000000000005</v>
      </c>
      <c r="N33" s="50"/>
    </row>
    <row r="34" spans="1:14" ht="35.1" customHeight="1" x14ac:dyDescent="0.25">
      <c r="A34" s="47">
        <v>25</v>
      </c>
      <c r="B34" s="103" t="s">
        <v>87</v>
      </c>
      <c r="C34" s="80" t="s">
        <v>88</v>
      </c>
      <c r="D34" s="40" t="s">
        <v>89</v>
      </c>
      <c r="E34" s="41">
        <v>3410.7</v>
      </c>
      <c r="F34" s="41">
        <v>93.21</v>
      </c>
      <c r="G34" s="41">
        <v>235.9</v>
      </c>
      <c r="H34" s="41">
        <v>-125.1</v>
      </c>
      <c r="I34" s="41">
        <v>0.09</v>
      </c>
      <c r="J34" s="41">
        <f>F34+G34+H34+I34</f>
        <v>204.10000000000002</v>
      </c>
      <c r="K34" s="41">
        <f>+E34-J34</f>
        <v>3206.6</v>
      </c>
      <c r="L34" s="41">
        <f>+K34*1%</f>
        <v>32.066000000000003</v>
      </c>
      <c r="M34" s="41">
        <f>+K34-L34</f>
        <v>3174.5340000000001</v>
      </c>
      <c r="N34" s="37"/>
    </row>
    <row r="35" spans="1:14" ht="35.1" customHeight="1" thickBot="1" x14ac:dyDescent="0.3">
      <c r="A35" s="49">
        <v>26</v>
      </c>
      <c r="B35" s="104" t="s">
        <v>19</v>
      </c>
      <c r="C35" s="87" t="s">
        <v>20</v>
      </c>
      <c r="D35" s="27" t="s">
        <v>21</v>
      </c>
      <c r="E35" s="68">
        <v>3425.55</v>
      </c>
      <c r="F35" s="68">
        <v>93.61</v>
      </c>
      <c r="G35" s="68">
        <v>237.51</v>
      </c>
      <c r="H35" s="68">
        <v>-125.1</v>
      </c>
      <c r="I35" s="68">
        <v>-7.0000000000000007E-2</v>
      </c>
      <c r="J35" s="68">
        <f>F35+I35+G35+H35</f>
        <v>205.95000000000002</v>
      </c>
      <c r="K35" s="68">
        <f>E35-J35</f>
        <v>3219.6000000000004</v>
      </c>
      <c r="L35" s="68">
        <f>+K35*0.01</f>
        <v>32.196000000000005</v>
      </c>
      <c r="M35" s="68">
        <f>+K35-L35</f>
        <v>3187.4040000000005</v>
      </c>
      <c r="N35" s="88"/>
    </row>
    <row r="36" spans="1:14" ht="30" customHeight="1" thickBot="1" x14ac:dyDescent="0.3">
      <c r="A36" s="5"/>
      <c r="B36" s="5"/>
      <c r="C36" s="2"/>
      <c r="D36" s="14" t="s">
        <v>4</v>
      </c>
      <c r="E36" s="112">
        <f>SUM(E29:E35)</f>
        <v>30327.149999999998</v>
      </c>
      <c r="F36" s="113">
        <f t="shared" ref="F36:M36" si="10">SUM(F29:F35)</f>
        <v>856.25</v>
      </c>
      <c r="G36" s="113">
        <f t="shared" si="10"/>
        <v>2413.8000000000002</v>
      </c>
      <c r="H36" s="113">
        <f t="shared" si="10"/>
        <v>-250.2</v>
      </c>
      <c r="I36" s="113">
        <f t="shared" si="10"/>
        <v>9.9999999999999978E-2</v>
      </c>
      <c r="J36" s="113">
        <f t="shared" si="10"/>
        <v>3019.95</v>
      </c>
      <c r="K36" s="113">
        <f t="shared" si="10"/>
        <v>27307.200000000004</v>
      </c>
      <c r="L36" s="113">
        <f t="shared" si="10"/>
        <v>226.01800000000003</v>
      </c>
      <c r="M36" s="114">
        <f t="shared" si="10"/>
        <v>27081.182000000001</v>
      </c>
      <c r="N36" s="45"/>
    </row>
    <row r="37" spans="1:14" x14ac:dyDescent="0.25">
      <c r="A37" s="5"/>
      <c r="B37" s="5"/>
      <c r="C37" s="2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60"/>
    </row>
    <row r="38" spans="1:14" x14ac:dyDescent="0.25">
      <c r="A38" s="5"/>
      <c r="B38" s="5"/>
      <c r="C38" s="2"/>
      <c r="D38" s="14"/>
      <c r="E38" s="11"/>
      <c r="F38" s="11"/>
      <c r="G38" s="11"/>
      <c r="H38" s="11"/>
      <c r="I38" s="11"/>
      <c r="J38" s="11"/>
      <c r="K38" s="11"/>
      <c r="L38" s="11"/>
      <c r="M38" s="11"/>
      <c r="N38" s="60"/>
    </row>
    <row r="39" spans="1:14" x14ac:dyDescent="0.25">
      <c r="A39" s="5"/>
      <c r="B39" s="5"/>
      <c r="C39" s="2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60"/>
    </row>
    <row r="40" spans="1:14" x14ac:dyDescent="0.25">
      <c r="A40" s="5"/>
      <c r="B40" s="5"/>
      <c r="C40" s="2"/>
      <c r="D40" s="14"/>
      <c r="E40" s="11"/>
      <c r="F40" s="11"/>
      <c r="G40" s="11"/>
      <c r="H40" s="11"/>
      <c r="I40" s="11"/>
      <c r="J40" s="11"/>
      <c r="K40" s="11"/>
      <c r="L40" s="11"/>
      <c r="M40" s="11"/>
      <c r="N40" s="60"/>
    </row>
    <row r="41" spans="1:14" x14ac:dyDescent="0.25">
      <c r="A41" s="5"/>
      <c r="B41" s="5"/>
      <c r="C41" s="2"/>
      <c r="D41" s="14"/>
      <c r="E41" s="11"/>
      <c r="F41" s="11"/>
      <c r="G41" s="11"/>
      <c r="H41" s="11"/>
      <c r="I41" s="11"/>
      <c r="J41" s="11"/>
      <c r="K41" s="11"/>
      <c r="L41" s="11"/>
      <c r="M41" s="11"/>
      <c r="N41" s="60"/>
    </row>
    <row r="42" spans="1:14" x14ac:dyDescent="0.25">
      <c r="A42" s="5"/>
      <c r="B42" s="5"/>
      <c r="C42" s="2"/>
      <c r="D42" s="14"/>
      <c r="E42" s="11"/>
      <c r="F42" s="11"/>
      <c r="G42" s="11"/>
      <c r="H42" s="11"/>
      <c r="I42" s="11"/>
      <c r="J42" s="11"/>
      <c r="K42" s="11"/>
      <c r="L42" s="11"/>
      <c r="M42" s="11"/>
      <c r="N42" s="60"/>
    </row>
    <row r="43" spans="1:14" x14ac:dyDescent="0.25">
      <c r="A43" s="5"/>
      <c r="B43" s="5"/>
      <c r="C43" s="2"/>
      <c r="D43" s="14"/>
      <c r="E43" s="11"/>
      <c r="F43" s="11"/>
      <c r="G43" s="11"/>
      <c r="H43" s="11"/>
      <c r="I43" s="11"/>
      <c r="J43" s="11"/>
      <c r="K43" s="11"/>
      <c r="L43" s="11"/>
      <c r="M43" s="11"/>
      <c r="N43" s="60"/>
    </row>
    <row r="44" spans="1:14" x14ac:dyDescent="0.25">
      <c r="A44" s="5"/>
      <c r="B44" s="5"/>
      <c r="C44" s="2"/>
      <c r="D44" s="14"/>
      <c r="E44" s="11"/>
      <c r="F44" s="11"/>
      <c r="G44" s="11"/>
      <c r="H44" s="11"/>
      <c r="I44" s="11"/>
      <c r="J44" s="11"/>
      <c r="K44" s="11"/>
      <c r="L44" s="11"/>
      <c r="M44" s="11"/>
      <c r="N44" s="60"/>
    </row>
    <row r="45" spans="1:14" x14ac:dyDescent="0.25">
      <c r="A45" s="5"/>
      <c r="B45" s="5"/>
      <c r="C45" s="2"/>
      <c r="D45" s="14"/>
      <c r="E45" s="11"/>
      <c r="F45" s="11"/>
      <c r="G45" s="11"/>
      <c r="H45" s="11"/>
      <c r="I45" s="11"/>
      <c r="J45" s="11"/>
      <c r="K45" s="11"/>
      <c r="L45" s="11"/>
      <c r="M45" s="11"/>
      <c r="N45" s="60"/>
    </row>
    <row r="46" spans="1:14" x14ac:dyDescent="0.25">
      <c r="A46" s="5"/>
      <c r="B46" s="5"/>
      <c r="C46" s="2"/>
      <c r="D46" s="14"/>
      <c r="E46" s="11"/>
      <c r="F46" s="11"/>
      <c r="G46" s="11"/>
      <c r="H46" s="11"/>
      <c r="I46" s="11"/>
      <c r="J46" s="11"/>
      <c r="K46" s="11"/>
      <c r="L46" s="11"/>
      <c r="M46" s="11"/>
      <c r="N46" s="60"/>
    </row>
    <row r="47" spans="1:14" x14ac:dyDescent="0.25">
      <c r="A47" s="5"/>
      <c r="B47" s="5"/>
      <c r="C47" s="2"/>
      <c r="D47" s="14"/>
      <c r="E47" s="11"/>
      <c r="F47" s="11"/>
      <c r="G47" s="11"/>
      <c r="H47" s="11"/>
      <c r="I47" s="11"/>
      <c r="J47" s="11"/>
      <c r="K47" s="11"/>
      <c r="L47" s="11"/>
      <c r="M47" s="11"/>
      <c r="N47" s="60"/>
    </row>
    <row r="48" spans="1:14" x14ac:dyDescent="0.25">
      <c r="A48" s="5"/>
      <c r="B48" s="5"/>
      <c r="C48" s="2"/>
      <c r="D48" s="14"/>
      <c r="E48" s="11"/>
      <c r="F48" s="11"/>
      <c r="G48" s="11"/>
      <c r="H48" s="11"/>
      <c r="I48" s="11"/>
      <c r="J48" s="11"/>
      <c r="K48" s="11"/>
      <c r="L48" s="11"/>
      <c r="M48" s="11"/>
      <c r="N48" s="60"/>
    </row>
    <row r="49" spans="1:14" x14ac:dyDescent="0.25">
      <c r="A49" s="5"/>
      <c r="B49" s="5"/>
      <c r="C49" s="2"/>
      <c r="D49" s="14"/>
      <c r="E49" s="11"/>
      <c r="F49" s="11"/>
      <c r="G49" s="11"/>
      <c r="H49" s="11"/>
      <c r="I49" s="11"/>
      <c r="J49" s="11"/>
      <c r="K49" s="11"/>
      <c r="L49" s="11"/>
      <c r="M49" s="11"/>
      <c r="N49" s="60"/>
    </row>
    <row r="50" spans="1:14" ht="44.25" customHeight="1" x14ac:dyDescent="0.25">
      <c r="A50" s="5"/>
      <c r="B50" s="5"/>
      <c r="C50" s="2"/>
      <c r="D50" s="14"/>
      <c r="E50" s="11"/>
      <c r="F50" s="11"/>
      <c r="G50" s="11"/>
      <c r="H50" s="11"/>
      <c r="I50" s="11"/>
      <c r="J50" s="11"/>
      <c r="K50" s="11"/>
      <c r="L50" s="11"/>
      <c r="M50" s="11"/>
      <c r="N50" s="168"/>
    </row>
    <row r="51" spans="1:14" x14ac:dyDescent="0.25">
      <c r="A51" s="5"/>
      <c r="B51" s="5"/>
      <c r="C51" s="2"/>
      <c r="D51" s="14"/>
      <c r="E51" s="11"/>
      <c r="F51" s="11"/>
      <c r="G51" s="11"/>
      <c r="H51" s="11"/>
      <c r="I51" s="11"/>
      <c r="J51" s="11"/>
      <c r="K51" s="11"/>
      <c r="L51" s="11"/>
      <c r="M51" s="11"/>
      <c r="N51" s="168"/>
    </row>
    <row r="52" spans="1:14" x14ac:dyDescent="0.25">
      <c r="A52" s="5"/>
      <c r="B52" s="5"/>
      <c r="C52" s="2"/>
      <c r="D52" s="14"/>
      <c r="E52" s="11"/>
      <c r="F52" s="11"/>
      <c r="G52" s="11"/>
      <c r="H52" s="11"/>
      <c r="I52" s="11"/>
      <c r="J52" s="11"/>
      <c r="K52" s="11"/>
      <c r="L52" s="11"/>
      <c r="M52" s="11"/>
      <c r="N52" s="60"/>
    </row>
    <row r="53" spans="1:14" x14ac:dyDescent="0.25">
      <c r="A53" s="5"/>
      <c r="B53" s="5"/>
      <c r="C53" s="2"/>
      <c r="D53" s="14"/>
      <c r="E53" s="11"/>
      <c r="F53" s="11"/>
      <c r="G53" s="11"/>
      <c r="H53" s="11"/>
      <c r="I53" s="11"/>
      <c r="J53" s="11"/>
      <c r="K53" s="11"/>
      <c r="L53" s="11"/>
      <c r="M53" s="11"/>
      <c r="N53" s="60"/>
    </row>
    <row r="54" spans="1:14" x14ac:dyDescent="0.25">
      <c r="A54" s="195" t="s">
        <v>0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</row>
    <row r="55" spans="1:14" ht="15.75" thickBot="1" x14ac:dyDescent="0.3">
      <c r="A55" s="174" t="str">
        <f>A2</f>
        <v>NOMINA DEL 01 DE OCTUBRE DE 2021 AL 15  DE OCTUBRE  DE 2021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</row>
    <row r="56" spans="1:14" ht="15" customHeight="1" x14ac:dyDescent="0.25">
      <c r="A56" s="175" t="s">
        <v>1</v>
      </c>
      <c r="B56" s="177" t="s">
        <v>2</v>
      </c>
      <c r="C56" s="179" t="s">
        <v>3</v>
      </c>
      <c r="D56" s="181" t="s">
        <v>7</v>
      </c>
      <c r="E56" s="181" t="s">
        <v>8</v>
      </c>
      <c r="F56" s="181" t="s">
        <v>9</v>
      </c>
      <c r="G56" s="181" t="s">
        <v>10</v>
      </c>
      <c r="H56" s="179" t="s">
        <v>156</v>
      </c>
      <c r="I56" s="183" t="s">
        <v>162</v>
      </c>
      <c r="J56" s="179" t="s">
        <v>158</v>
      </c>
      <c r="K56" s="183" t="s">
        <v>159</v>
      </c>
      <c r="L56" s="179" t="s">
        <v>160</v>
      </c>
      <c r="M56" s="179" t="s">
        <v>161</v>
      </c>
      <c r="N56" s="185" t="s">
        <v>6</v>
      </c>
    </row>
    <row r="57" spans="1:14" x14ac:dyDescent="0.25">
      <c r="A57" s="176"/>
      <c r="B57" s="178"/>
      <c r="C57" s="180"/>
      <c r="D57" s="182"/>
      <c r="E57" s="182"/>
      <c r="F57" s="182"/>
      <c r="G57" s="182"/>
      <c r="H57" s="180"/>
      <c r="I57" s="184"/>
      <c r="J57" s="180"/>
      <c r="K57" s="184"/>
      <c r="L57" s="180"/>
      <c r="M57" s="180"/>
      <c r="N57" s="186"/>
    </row>
    <row r="58" spans="1:14" ht="15.75" thickBot="1" x14ac:dyDescent="0.3">
      <c r="A58" s="176"/>
      <c r="B58" s="178"/>
      <c r="C58" s="180"/>
      <c r="D58" s="193"/>
      <c r="E58" s="193"/>
      <c r="F58" s="193"/>
      <c r="G58" s="193"/>
      <c r="H58" s="191"/>
      <c r="I58" s="194"/>
      <c r="J58" s="191"/>
      <c r="K58" s="194"/>
      <c r="L58" s="191"/>
      <c r="M58" s="191"/>
      <c r="N58" s="192"/>
    </row>
    <row r="59" spans="1:14" ht="30" customHeight="1" x14ac:dyDescent="0.25">
      <c r="A59" s="46">
        <v>357</v>
      </c>
      <c r="B59" s="83" t="s">
        <v>54</v>
      </c>
      <c r="C59" s="81" t="s">
        <v>55</v>
      </c>
      <c r="D59" s="33" t="s">
        <v>56</v>
      </c>
      <c r="E59" s="34">
        <v>4153.8</v>
      </c>
      <c r="F59" s="34">
        <v>116.5</v>
      </c>
      <c r="G59" s="34">
        <v>316.75</v>
      </c>
      <c r="H59" s="52">
        <v>0</v>
      </c>
      <c r="I59" s="139">
        <v>-0.05</v>
      </c>
      <c r="J59" s="26">
        <f>+F59+G59-H59+I59</f>
        <v>433.2</v>
      </c>
      <c r="K59" s="26">
        <f t="shared" ref="K59:K63" si="11">+E59-J59</f>
        <v>3720.6000000000004</v>
      </c>
      <c r="L59" s="23">
        <f>+K59*1%</f>
        <v>37.206000000000003</v>
      </c>
      <c r="M59" s="26">
        <f t="shared" ref="M59:M63" si="12">+K59-L59</f>
        <v>3683.3940000000002</v>
      </c>
      <c r="N59" s="30"/>
    </row>
    <row r="60" spans="1:14" ht="30" customHeight="1" x14ac:dyDescent="0.25">
      <c r="A60" s="47">
        <v>406</v>
      </c>
      <c r="B60" s="84" t="s">
        <v>57</v>
      </c>
      <c r="C60" s="82" t="s">
        <v>58</v>
      </c>
      <c r="D60" s="35" t="s">
        <v>59</v>
      </c>
      <c r="E60" s="18">
        <v>3411.6</v>
      </c>
      <c r="F60" s="18">
        <v>93.22</v>
      </c>
      <c r="G60" s="18">
        <v>236</v>
      </c>
      <c r="H60" s="18">
        <v>-125.1</v>
      </c>
      <c r="I60" s="18">
        <v>0.08</v>
      </c>
      <c r="J60" s="18">
        <f>F60+G60+H60+I60</f>
        <v>204.20000000000005</v>
      </c>
      <c r="K60" s="18">
        <f t="shared" si="11"/>
        <v>3207.3999999999996</v>
      </c>
      <c r="L60" s="23">
        <f>+K60*1%</f>
        <v>32.073999999999998</v>
      </c>
      <c r="M60" s="18">
        <f t="shared" si="12"/>
        <v>3175.3259999999996</v>
      </c>
      <c r="N60" s="31"/>
    </row>
    <row r="61" spans="1:14" ht="30" customHeight="1" x14ac:dyDescent="0.25">
      <c r="A61" s="47">
        <v>291</v>
      </c>
      <c r="B61" s="85" t="s">
        <v>63</v>
      </c>
      <c r="C61" s="82" t="s">
        <v>64</v>
      </c>
      <c r="D61" s="35" t="s">
        <v>65</v>
      </c>
      <c r="E61" s="18">
        <v>4426.5</v>
      </c>
      <c r="F61" s="18">
        <v>125.2</v>
      </c>
      <c r="G61" s="18">
        <v>346.42</v>
      </c>
      <c r="H61" s="18">
        <v>0</v>
      </c>
      <c r="I61" s="18">
        <v>0.08</v>
      </c>
      <c r="J61" s="18">
        <f t="shared" ref="J61:J63" si="13">F61+G61+H61+I61</f>
        <v>471.7</v>
      </c>
      <c r="K61" s="18">
        <f t="shared" si="11"/>
        <v>3954.8</v>
      </c>
      <c r="L61" s="23">
        <f>+K61*1%</f>
        <v>39.548000000000002</v>
      </c>
      <c r="M61" s="23">
        <f t="shared" si="12"/>
        <v>3915.2520000000004</v>
      </c>
      <c r="N61" s="31"/>
    </row>
    <row r="62" spans="1:14" ht="30" customHeight="1" x14ac:dyDescent="0.25">
      <c r="A62" s="47">
        <v>280</v>
      </c>
      <c r="B62" s="84" t="s">
        <v>66</v>
      </c>
      <c r="C62" s="82" t="s">
        <v>67</v>
      </c>
      <c r="D62" s="35" t="s">
        <v>68</v>
      </c>
      <c r="E62" s="18">
        <v>3978.6</v>
      </c>
      <c r="F62" s="18">
        <v>110.91</v>
      </c>
      <c r="G62" s="18">
        <v>297.69</v>
      </c>
      <c r="H62" s="18">
        <v>0</v>
      </c>
      <c r="I62" s="18">
        <v>0</v>
      </c>
      <c r="J62" s="18">
        <f t="shared" si="13"/>
        <v>408.6</v>
      </c>
      <c r="K62" s="18">
        <f t="shared" si="11"/>
        <v>3570</v>
      </c>
      <c r="L62" s="23">
        <f t="shared" ref="L62" si="14">+K62*1%</f>
        <v>35.700000000000003</v>
      </c>
      <c r="M62" s="18">
        <f t="shared" si="12"/>
        <v>3534.3</v>
      </c>
      <c r="N62" s="162"/>
    </row>
    <row r="63" spans="1:14" ht="30" customHeight="1" thickBot="1" x14ac:dyDescent="0.3">
      <c r="A63" s="47">
        <v>29</v>
      </c>
      <c r="B63" s="84" t="s">
        <v>69</v>
      </c>
      <c r="C63" s="82" t="s">
        <v>70</v>
      </c>
      <c r="D63" s="35" t="s">
        <v>71</v>
      </c>
      <c r="E63" s="18">
        <v>3127.65</v>
      </c>
      <c r="F63" s="18">
        <v>85.48</v>
      </c>
      <c r="G63" s="18">
        <v>205.1</v>
      </c>
      <c r="H63" s="18">
        <v>-125.1</v>
      </c>
      <c r="I63" s="18">
        <v>0.17</v>
      </c>
      <c r="J63" s="18">
        <f t="shared" si="13"/>
        <v>165.64999999999998</v>
      </c>
      <c r="K63" s="18">
        <f t="shared" si="11"/>
        <v>2962</v>
      </c>
      <c r="L63" s="23">
        <v>0</v>
      </c>
      <c r="M63" s="18">
        <f t="shared" si="12"/>
        <v>2962</v>
      </c>
      <c r="N63" s="162"/>
    </row>
    <row r="64" spans="1:14" ht="32.25" customHeight="1" thickBot="1" x14ac:dyDescent="0.3">
      <c r="A64" s="4"/>
      <c r="B64" s="4"/>
      <c r="C64" s="4"/>
      <c r="D64" s="95" t="s">
        <v>4</v>
      </c>
      <c r="E64" s="115">
        <f t="shared" ref="E64:M64" si="15">SUM(E59:E63)</f>
        <v>19098.150000000001</v>
      </c>
      <c r="F64" s="116">
        <f t="shared" si="15"/>
        <v>531.31000000000006</v>
      </c>
      <c r="G64" s="116">
        <f t="shared" si="15"/>
        <v>1401.96</v>
      </c>
      <c r="H64" s="116">
        <f t="shared" si="15"/>
        <v>-250.2</v>
      </c>
      <c r="I64" s="135">
        <f t="shared" si="15"/>
        <v>0.28000000000000003</v>
      </c>
      <c r="J64" s="116">
        <f t="shared" si="15"/>
        <v>1683.3500000000004</v>
      </c>
      <c r="K64" s="135">
        <f t="shared" si="15"/>
        <v>17414.8</v>
      </c>
      <c r="L64" s="116">
        <f t="shared" si="15"/>
        <v>144.52800000000002</v>
      </c>
      <c r="M64" s="116">
        <f t="shared" si="15"/>
        <v>17270.272000000001</v>
      </c>
      <c r="N64" s="4"/>
    </row>
    <row r="65" spans="1:14" x14ac:dyDescent="0.25">
      <c r="A65" s="4"/>
      <c r="B65" s="5"/>
      <c r="C65" s="2"/>
      <c r="D65" s="1"/>
      <c r="E65" s="7"/>
      <c r="F65" s="7"/>
      <c r="G65" s="7"/>
      <c r="H65" s="7"/>
      <c r="I65" s="11"/>
      <c r="J65" s="7"/>
      <c r="K65" s="11"/>
      <c r="L65" s="7"/>
      <c r="M65" s="7"/>
      <c r="N65" s="4"/>
    </row>
    <row r="66" spans="1:14" x14ac:dyDescent="0.25">
      <c r="A66" s="4"/>
      <c r="B66" s="5"/>
      <c r="C66" s="2"/>
      <c r="D66" s="14"/>
      <c r="E66" s="7"/>
      <c r="F66" s="7"/>
      <c r="G66" s="7"/>
      <c r="H66" s="7"/>
      <c r="I66" s="11"/>
      <c r="J66" s="7"/>
      <c r="K66" s="11"/>
      <c r="L66" s="7"/>
      <c r="M66" s="7"/>
      <c r="N66" s="4"/>
    </row>
    <row r="67" spans="1:14" x14ac:dyDescent="0.25">
      <c r="A67" s="4"/>
      <c r="B67" s="5"/>
      <c r="C67" s="2"/>
      <c r="D67" s="14"/>
      <c r="E67" s="7"/>
      <c r="F67" s="7"/>
      <c r="G67" s="7"/>
      <c r="H67" s="7"/>
      <c r="I67" s="11"/>
      <c r="J67" s="7"/>
      <c r="K67" s="11"/>
      <c r="L67" s="7"/>
      <c r="M67" s="7"/>
      <c r="N67" s="4"/>
    </row>
    <row r="68" spans="1:14" x14ac:dyDescent="0.25">
      <c r="A68" s="4"/>
      <c r="B68" s="5"/>
      <c r="C68" s="2"/>
      <c r="D68" s="14"/>
      <c r="E68" s="7"/>
      <c r="F68" s="7"/>
      <c r="G68" s="7"/>
      <c r="H68" s="7"/>
      <c r="I68" s="11"/>
      <c r="J68" s="7"/>
      <c r="K68" s="11"/>
      <c r="L68" s="7"/>
      <c r="M68" s="7"/>
      <c r="N68" s="4"/>
    </row>
    <row r="69" spans="1:14" x14ac:dyDescent="0.25">
      <c r="A69" s="4"/>
      <c r="B69" s="5"/>
      <c r="C69" s="2"/>
      <c r="D69" s="1"/>
      <c r="E69" s="7"/>
      <c r="F69" s="7"/>
      <c r="G69" s="7"/>
      <c r="H69" s="7"/>
      <c r="I69" s="11"/>
      <c r="J69" s="7"/>
      <c r="K69" s="11"/>
      <c r="L69" s="7"/>
      <c r="M69" s="7"/>
      <c r="N69" s="4"/>
    </row>
    <row r="70" spans="1:14" x14ac:dyDescent="0.25">
      <c r="A70" s="4"/>
      <c r="B70" s="5"/>
      <c r="C70" s="2"/>
      <c r="D70" s="14"/>
      <c r="E70" s="7"/>
      <c r="F70" s="7"/>
      <c r="G70" s="7"/>
      <c r="H70" s="7"/>
      <c r="I70" s="11"/>
      <c r="J70" s="7"/>
      <c r="K70" s="11"/>
      <c r="L70" s="7"/>
      <c r="M70" s="7"/>
      <c r="N70" s="4"/>
    </row>
    <row r="71" spans="1:14" x14ac:dyDescent="0.25">
      <c r="A71" s="195" t="s">
        <v>0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</row>
    <row r="72" spans="1:14" s="4" customFormat="1" ht="15.75" thickBot="1" x14ac:dyDescent="0.3">
      <c r="A72" s="174" t="str">
        <f>A2</f>
        <v>NOMINA DEL 01 DE OCTUBRE DE 2021 AL 15  DE OCTUBRE  DE 2021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</row>
    <row r="73" spans="1:14" ht="15" customHeight="1" x14ac:dyDescent="0.25">
      <c r="A73" s="175" t="s">
        <v>1</v>
      </c>
      <c r="B73" s="177" t="s">
        <v>2</v>
      </c>
      <c r="C73" s="179" t="s">
        <v>3</v>
      </c>
      <c r="D73" s="181" t="s">
        <v>7</v>
      </c>
      <c r="E73" s="181" t="s">
        <v>8</v>
      </c>
      <c r="F73" s="181" t="s">
        <v>9</v>
      </c>
      <c r="G73" s="181" t="s">
        <v>10</v>
      </c>
      <c r="H73" s="179" t="s">
        <v>156</v>
      </c>
      <c r="I73" s="183" t="s">
        <v>162</v>
      </c>
      <c r="J73" s="179" t="s">
        <v>158</v>
      </c>
      <c r="K73" s="183" t="s">
        <v>159</v>
      </c>
      <c r="L73" s="179" t="s">
        <v>160</v>
      </c>
      <c r="M73" s="179" t="s">
        <v>161</v>
      </c>
      <c r="N73" s="185" t="s">
        <v>6</v>
      </c>
    </row>
    <row r="74" spans="1:14" x14ac:dyDescent="0.25">
      <c r="A74" s="176"/>
      <c r="B74" s="178"/>
      <c r="C74" s="180"/>
      <c r="D74" s="182"/>
      <c r="E74" s="182"/>
      <c r="F74" s="182"/>
      <c r="G74" s="182"/>
      <c r="H74" s="180"/>
      <c r="I74" s="184"/>
      <c r="J74" s="180"/>
      <c r="K74" s="184"/>
      <c r="L74" s="180"/>
      <c r="M74" s="180"/>
      <c r="N74" s="186"/>
    </row>
    <row r="75" spans="1:14" ht="15.75" thickBot="1" x14ac:dyDescent="0.3">
      <c r="A75" s="176"/>
      <c r="B75" s="178"/>
      <c r="C75" s="180"/>
      <c r="D75" s="182"/>
      <c r="E75" s="182"/>
      <c r="F75" s="182"/>
      <c r="G75" s="182"/>
      <c r="H75" s="180"/>
      <c r="I75" s="184"/>
      <c r="J75" s="180"/>
      <c r="K75" s="184"/>
      <c r="L75" s="180"/>
      <c r="M75" s="180"/>
      <c r="N75" s="186"/>
    </row>
    <row r="76" spans="1:14" s="13" customFormat="1" ht="35.1" customHeight="1" x14ac:dyDescent="0.25">
      <c r="A76" s="72">
        <v>66</v>
      </c>
      <c r="B76" s="118" t="s">
        <v>78</v>
      </c>
      <c r="C76" s="110" t="s">
        <v>79</v>
      </c>
      <c r="D76" s="38" t="s">
        <v>80</v>
      </c>
      <c r="E76" s="39">
        <v>2300.25</v>
      </c>
      <c r="F76" s="39">
        <v>0</v>
      </c>
      <c r="G76" s="39">
        <v>132.97</v>
      </c>
      <c r="H76" s="39">
        <v>0</v>
      </c>
      <c r="I76" s="39">
        <v>-0.12</v>
      </c>
      <c r="J76" s="39">
        <f>F76+G76+H76+I76</f>
        <v>132.85</v>
      </c>
      <c r="K76" s="39">
        <f t="shared" ref="K76:K80" si="16">+E76-J76</f>
        <v>2167.4</v>
      </c>
      <c r="L76" s="39">
        <v>0</v>
      </c>
      <c r="M76" s="39">
        <f t="shared" ref="M76:M79" si="17">+K76-L76</f>
        <v>2167.4</v>
      </c>
      <c r="N76" s="25"/>
    </row>
    <row r="77" spans="1:14" s="13" customFormat="1" ht="35.1" customHeight="1" x14ac:dyDescent="0.25">
      <c r="A77" s="48">
        <v>419</v>
      </c>
      <c r="B77" s="103" t="s">
        <v>81</v>
      </c>
      <c r="C77" s="106" t="s">
        <v>82</v>
      </c>
      <c r="D77" s="40" t="s">
        <v>83</v>
      </c>
      <c r="E77" s="41">
        <v>8741.7000000000007</v>
      </c>
      <c r="F77" s="41">
        <v>263</v>
      </c>
      <c r="G77" s="41">
        <v>1156.1300000000001</v>
      </c>
      <c r="H77" s="41">
        <v>0</v>
      </c>
      <c r="I77" s="41">
        <v>0.17</v>
      </c>
      <c r="J77" s="41">
        <f t="shared" ref="J77:J80" si="18">F77+G77+H77+I77</f>
        <v>1419.3000000000002</v>
      </c>
      <c r="K77" s="41">
        <f t="shared" si="16"/>
        <v>7322.4000000000005</v>
      </c>
      <c r="L77" s="41">
        <v>0</v>
      </c>
      <c r="M77" s="41">
        <f t="shared" si="17"/>
        <v>7322.4000000000005</v>
      </c>
      <c r="N77" s="37"/>
    </row>
    <row r="78" spans="1:14" ht="35.1" customHeight="1" x14ac:dyDescent="0.25">
      <c r="A78" s="47">
        <v>324</v>
      </c>
      <c r="B78" s="102" t="s">
        <v>84</v>
      </c>
      <c r="C78" s="106" t="s">
        <v>85</v>
      </c>
      <c r="D78" s="40" t="s">
        <v>86</v>
      </c>
      <c r="E78" s="41">
        <v>2125.5</v>
      </c>
      <c r="F78" s="41">
        <v>0</v>
      </c>
      <c r="G78" s="41">
        <v>121.79</v>
      </c>
      <c r="H78" s="41">
        <v>-188.71</v>
      </c>
      <c r="I78" s="41">
        <v>0.22</v>
      </c>
      <c r="J78" s="41">
        <f t="shared" si="18"/>
        <v>-66.7</v>
      </c>
      <c r="K78" s="41">
        <f t="shared" si="16"/>
        <v>2192.1999999999998</v>
      </c>
      <c r="L78" s="41">
        <v>0</v>
      </c>
      <c r="M78" s="41">
        <f t="shared" si="17"/>
        <v>2192.1999999999998</v>
      </c>
      <c r="N78" s="37"/>
    </row>
    <row r="79" spans="1:14" ht="35.1" customHeight="1" x14ac:dyDescent="0.25">
      <c r="A79" s="47">
        <v>434</v>
      </c>
      <c r="B79" s="102" t="s">
        <v>183</v>
      </c>
      <c r="C79" s="106" t="s">
        <v>184</v>
      </c>
      <c r="D79" s="40" t="s">
        <v>185</v>
      </c>
      <c r="E79" s="41">
        <v>3459.3</v>
      </c>
      <c r="F79" s="41">
        <v>94.54</v>
      </c>
      <c r="G79" s="41">
        <v>116.08</v>
      </c>
      <c r="H79" s="41">
        <v>0</v>
      </c>
      <c r="I79" s="41">
        <v>-0.12</v>
      </c>
      <c r="J79" s="41">
        <f t="shared" si="18"/>
        <v>210.5</v>
      </c>
      <c r="K79" s="41">
        <f t="shared" si="16"/>
        <v>3248.8</v>
      </c>
      <c r="L79" s="41">
        <v>0</v>
      </c>
      <c r="M79" s="41">
        <f t="shared" si="17"/>
        <v>3248.8</v>
      </c>
      <c r="N79" s="37"/>
    </row>
    <row r="80" spans="1:14" ht="30" customHeight="1" x14ac:dyDescent="0.25">
      <c r="A80" s="48">
        <v>356</v>
      </c>
      <c r="B80" s="102" t="s">
        <v>27</v>
      </c>
      <c r="C80" s="106" t="s">
        <v>28</v>
      </c>
      <c r="D80" s="19" t="s">
        <v>29</v>
      </c>
      <c r="E80" s="18">
        <v>5134.95</v>
      </c>
      <c r="F80" s="18">
        <v>147.83000000000001</v>
      </c>
      <c r="G80" s="18">
        <v>443.51</v>
      </c>
      <c r="H80" s="18">
        <v>0</v>
      </c>
      <c r="I80" s="18">
        <v>0.01</v>
      </c>
      <c r="J80" s="41">
        <f t="shared" si="18"/>
        <v>591.35</v>
      </c>
      <c r="K80" s="41">
        <f t="shared" si="16"/>
        <v>4543.5999999999995</v>
      </c>
      <c r="L80" s="18">
        <f>+K80*0.01</f>
        <v>45.435999999999993</v>
      </c>
      <c r="M80" s="18">
        <f>+K80-L80</f>
        <v>4498.1639999999998</v>
      </c>
      <c r="N80" s="50"/>
    </row>
    <row r="81" spans="1:16" ht="30" customHeight="1" x14ac:dyDescent="0.25">
      <c r="A81" s="47">
        <v>37</v>
      </c>
      <c r="B81" s="103" t="s">
        <v>72</v>
      </c>
      <c r="C81" s="51" t="s">
        <v>73</v>
      </c>
      <c r="D81" s="35" t="s">
        <v>74</v>
      </c>
      <c r="E81" s="18">
        <v>5606.4</v>
      </c>
      <c r="F81" s="18">
        <v>162.88999999999999</v>
      </c>
      <c r="G81" s="18">
        <v>520.70000000000005</v>
      </c>
      <c r="H81" s="18">
        <v>0</v>
      </c>
      <c r="I81" s="18">
        <v>0.01</v>
      </c>
      <c r="J81" s="18">
        <f>F81+G81+H81+I81</f>
        <v>683.6</v>
      </c>
      <c r="K81" s="18">
        <f>+E81-J81</f>
        <v>4922.7999999999993</v>
      </c>
      <c r="L81" s="23">
        <f>+K81*1%</f>
        <v>49.227999999999994</v>
      </c>
      <c r="M81" s="23">
        <f>+K81-L81</f>
        <v>4873.5719999999992</v>
      </c>
      <c r="N81" s="31"/>
    </row>
    <row r="82" spans="1:16" ht="30" customHeight="1" x14ac:dyDescent="0.25">
      <c r="A82" s="47">
        <v>43</v>
      </c>
      <c r="B82" s="103" t="s">
        <v>52</v>
      </c>
      <c r="C82" s="51" t="s">
        <v>50</v>
      </c>
      <c r="D82" s="19" t="s">
        <v>53</v>
      </c>
      <c r="E82" s="18">
        <v>7004.55</v>
      </c>
      <c r="F82" s="18">
        <v>207.55</v>
      </c>
      <c r="G82" s="18">
        <v>785.07</v>
      </c>
      <c r="H82" s="18">
        <v>0</v>
      </c>
      <c r="I82" s="18">
        <v>0.13</v>
      </c>
      <c r="J82" s="18">
        <f>F82+I82+G82+H82</f>
        <v>992.75</v>
      </c>
      <c r="K82" s="18">
        <f>+E82-J82</f>
        <v>6011.8</v>
      </c>
      <c r="L82" s="23">
        <f>+K82*1%</f>
        <v>60.118000000000002</v>
      </c>
      <c r="M82" s="23">
        <f>+K82-L82</f>
        <v>5951.6819999999998</v>
      </c>
      <c r="N82" s="15"/>
    </row>
    <row r="83" spans="1:16" ht="26.1" customHeight="1" x14ac:dyDescent="0.25">
      <c r="A83" s="48">
        <v>320</v>
      </c>
      <c r="B83" s="102" t="s">
        <v>157</v>
      </c>
      <c r="C83" s="117" t="s">
        <v>33</v>
      </c>
      <c r="D83" s="20" t="s">
        <v>182</v>
      </c>
      <c r="E83" s="18">
        <v>7100.06</v>
      </c>
      <c r="F83" s="23">
        <v>210.59</v>
      </c>
      <c r="G83" s="24">
        <v>805.47</v>
      </c>
      <c r="H83" s="24">
        <v>0</v>
      </c>
      <c r="I83" s="138">
        <v>0</v>
      </c>
      <c r="J83" s="18">
        <f>F83+I83+G83+H83</f>
        <v>1016.0600000000001</v>
      </c>
      <c r="K83" s="18">
        <f>+E83-J83</f>
        <v>6084</v>
      </c>
      <c r="L83" s="18">
        <f>+K83*0.01</f>
        <v>60.84</v>
      </c>
      <c r="M83" s="18">
        <f>+K83-L83</f>
        <v>6023.16</v>
      </c>
      <c r="N83" s="50"/>
      <c r="P83" s="167"/>
    </row>
    <row r="84" spans="1:16" ht="33.75" customHeight="1" x14ac:dyDescent="0.25">
      <c r="A84" s="47">
        <v>82</v>
      </c>
      <c r="B84" s="129" t="s">
        <v>165</v>
      </c>
      <c r="C84" s="130" t="s">
        <v>166</v>
      </c>
      <c r="D84" s="131" t="s">
        <v>167</v>
      </c>
      <c r="E84" s="58">
        <v>5334.9</v>
      </c>
      <c r="F84" s="58">
        <v>154.22</v>
      </c>
      <c r="G84" s="58">
        <v>475.5</v>
      </c>
      <c r="H84" s="58">
        <v>0</v>
      </c>
      <c r="I84" s="58">
        <v>-0.02</v>
      </c>
      <c r="J84" s="58">
        <f t="shared" ref="J84:J88" si="19">F84+G84+H84+I84</f>
        <v>629.70000000000005</v>
      </c>
      <c r="K84" s="58">
        <f t="shared" ref="K84:K88" si="20">+E84-J84</f>
        <v>4705.2</v>
      </c>
      <c r="L84" s="18">
        <f>+K84*0.01</f>
        <v>47.052</v>
      </c>
      <c r="M84" s="58">
        <f t="shared" ref="M84:M88" si="21">+K84-L84</f>
        <v>4658.1480000000001</v>
      </c>
      <c r="N84" s="134"/>
    </row>
    <row r="85" spans="1:16" ht="33" customHeight="1" x14ac:dyDescent="0.25">
      <c r="A85" s="48">
        <v>437</v>
      </c>
      <c r="B85" s="143" t="s">
        <v>177</v>
      </c>
      <c r="C85" s="144" t="s">
        <v>178</v>
      </c>
      <c r="D85" s="145" t="s">
        <v>179</v>
      </c>
      <c r="E85" s="68">
        <v>2125.5</v>
      </c>
      <c r="F85" s="77">
        <v>0</v>
      </c>
      <c r="G85" s="128">
        <v>121.79</v>
      </c>
      <c r="H85" s="128">
        <v>-188.71</v>
      </c>
      <c r="I85" s="140">
        <v>0.02</v>
      </c>
      <c r="J85" s="58">
        <f>F85+G85+H85+I85</f>
        <v>-66.900000000000006</v>
      </c>
      <c r="K85" s="58">
        <f>+E85-J85</f>
        <v>2192.4</v>
      </c>
      <c r="L85" s="18">
        <v>0</v>
      </c>
      <c r="M85" s="58">
        <f>+K85-L85</f>
        <v>2192.4</v>
      </c>
      <c r="N85" s="50"/>
    </row>
    <row r="86" spans="1:16" ht="33" customHeight="1" x14ac:dyDescent="0.25">
      <c r="A86" s="48">
        <v>440</v>
      </c>
      <c r="B86" s="143" t="s">
        <v>186</v>
      </c>
      <c r="C86" s="144" t="s">
        <v>187</v>
      </c>
      <c r="D86" s="145" t="s">
        <v>188</v>
      </c>
      <c r="E86" s="68">
        <v>3030</v>
      </c>
      <c r="F86" s="77">
        <v>82.8</v>
      </c>
      <c r="G86" s="128">
        <v>194.48</v>
      </c>
      <c r="H86" s="128">
        <v>-145.38</v>
      </c>
      <c r="I86" s="140">
        <v>-0.1</v>
      </c>
      <c r="J86" s="58">
        <f>F86+G86+H86+I86</f>
        <v>131.79999999999998</v>
      </c>
      <c r="K86" s="58">
        <f>+E86-J86</f>
        <v>2898.2</v>
      </c>
      <c r="L86" s="18">
        <v>0</v>
      </c>
      <c r="M86" s="58">
        <f>+K86-L86</f>
        <v>2898.2</v>
      </c>
      <c r="N86" s="166"/>
    </row>
    <row r="87" spans="1:16" ht="33" customHeight="1" x14ac:dyDescent="0.25">
      <c r="A87" s="132">
        <v>23</v>
      </c>
      <c r="B87" s="143" t="s">
        <v>216</v>
      </c>
      <c r="C87" s="144" t="s">
        <v>217</v>
      </c>
      <c r="D87" s="145" t="s">
        <v>218</v>
      </c>
      <c r="E87" s="68">
        <v>2292</v>
      </c>
      <c r="F87" s="77">
        <v>62.63</v>
      </c>
      <c r="G87" s="128">
        <v>-174.78</v>
      </c>
      <c r="H87" s="128">
        <v>132.44</v>
      </c>
      <c r="I87" s="140">
        <v>-0.09</v>
      </c>
      <c r="J87" s="58">
        <f>F87+G87+H87+I87</f>
        <v>20.199999999999992</v>
      </c>
      <c r="K87" s="58">
        <f>+E87-J87</f>
        <v>2271.8000000000002</v>
      </c>
      <c r="L87" s="18">
        <v>0</v>
      </c>
      <c r="M87" s="58">
        <f>+K87-L87</f>
        <v>2271.8000000000002</v>
      </c>
      <c r="N87" s="166"/>
    </row>
    <row r="88" spans="1:16" ht="35.1" customHeight="1" thickBot="1" x14ac:dyDescent="0.3">
      <c r="A88" s="53">
        <v>436</v>
      </c>
      <c r="B88" s="119" t="s">
        <v>174</v>
      </c>
      <c r="C88" s="111" t="s">
        <v>175</v>
      </c>
      <c r="D88" s="105" t="s">
        <v>176</v>
      </c>
      <c r="E88" s="58">
        <v>3090</v>
      </c>
      <c r="F88" s="58">
        <v>84.44</v>
      </c>
      <c r="G88" s="58">
        <v>201.01</v>
      </c>
      <c r="H88" s="58">
        <v>-125.1</v>
      </c>
      <c r="I88" s="58">
        <v>-0.15</v>
      </c>
      <c r="J88" s="58">
        <f t="shared" si="19"/>
        <v>160.19999999999999</v>
      </c>
      <c r="K88" s="58">
        <f t="shared" si="20"/>
        <v>2929.8</v>
      </c>
      <c r="L88" s="18">
        <v>0</v>
      </c>
      <c r="M88" s="58">
        <f t="shared" si="21"/>
        <v>2929.8</v>
      </c>
      <c r="N88" s="126"/>
    </row>
    <row r="89" spans="1:16" ht="30.75" customHeight="1" thickBot="1" x14ac:dyDescent="0.3">
      <c r="A89" s="4"/>
      <c r="B89" s="4"/>
      <c r="C89" s="4"/>
      <c r="D89" s="4"/>
      <c r="E89" s="120">
        <f t="shared" ref="E89:M89" si="22">SUM(E76:E88)</f>
        <v>57345.11</v>
      </c>
      <c r="F89" s="121">
        <f t="shared" si="22"/>
        <v>1470.49</v>
      </c>
      <c r="G89" s="121">
        <f t="shared" si="22"/>
        <v>4899.72</v>
      </c>
      <c r="H89" s="121">
        <f t="shared" si="22"/>
        <v>-515.45999999999992</v>
      </c>
      <c r="I89" s="113">
        <f t="shared" si="22"/>
        <v>-3.9999999999999952E-2</v>
      </c>
      <c r="J89" s="121">
        <f t="shared" si="22"/>
        <v>5854.71</v>
      </c>
      <c r="K89" s="113">
        <f t="shared" si="22"/>
        <v>51490.400000000001</v>
      </c>
      <c r="L89" s="121">
        <f t="shared" si="22"/>
        <v>262.67399999999998</v>
      </c>
      <c r="M89" s="122">
        <f t="shared" si="22"/>
        <v>51227.726000000002</v>
      </c>
      <c r="N89" s="4"/>
    </row>
    <row r="90" spans="1:16" ht="18" customHeight="1" x14ac:dyDescent="0.25">
      <c r="A90" s="195" t="s">
        <v>0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</row>
    <row r="91" spans="1:16" s="4" customFormat="1" ht="12.75" customHeight="1" thickBot="1" x14ac:dyDescent="0.3">
      <c r="A91" s="174" t="str">
        <f>A2</f>
        <v>NOMINA DEL 01 DE OCTUBRE DE 2021 AL 15  DE OCTUBRE  DE 2021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</row>
    <row r="92" spans="1:16" ht="20.25" customHeight="1" thickBot="1" x14ac:dyDescent="0.3">
      <c r="A92" s="63" t="s">
        <v>1</v>
      </c>
      <c r="B92" s="64" t="s">
        <v>2</v>
      </c>
      <c r="C92" s="65" t="s">
        <v>3</v>
      </c>
      <c r="D92" s="66" t="s">
        <v>7</v>
      </c>
      <c r="E92" s="66" t="s">
        <v>8</v>
      </c>
      <c r="F92" s="66" t="s">
        <v>9</v>
      </c>
      <c r="G92" s="66" t="s">
        <v>10</v>
      </c>
      <c r="H92" s="65" t="s">
        <v>156</v>
      </c>
      <c r="I92" s="136" t="s">
        <v>162</v>
      </c>
      <c r="J92" s="65" t="s">
        <v>158</v>
      </c>
      <c r="K92" s="136" t="s">
        <v>159</v>
      </c>
      <c r="L92" s="65" t="s">
        <v>160</v>
      </c>
      <c r="M92" s="65" t="s">
        <v>161</v>
      </c>
      <c r="N92" s="62" t="s">
        <v>6</v>
      </c>
    </row>
    <row r="93" spans="1:16" ht="24.95" customHeight="1" x14ac:dyDescent="0.25">
      <c r="A93" s="46">
        <v>59</v>
      </c>
      <c r="B93" s="118" t="s">
        <v>90</v>
      </c>
      <c r="C93" s="110" t="s">
        <v>91</v>
      </c>
      <c r="D93" s="17" t="s">
        <v>92</v>
      </c>
      <c r="E93" s="26">
        <v>5194.05</v>
      </c>
      <c r="F93" s="26">
        <v>149.72</v>
      </c>
      <c r="G93" s="26">
        <v>452.97</v>
      </c>
      <c r="H93" s="26">
        <v>0</v>
      </c>
      <c r="I93" s="26">
        <v>-0.04</v>
      </c>
      <c r="J93" s="39">
        <f t="shared" ref="J93:J110" si="23">F93+G93+H93+I93</f>
        <v>602.65000000000009</v>
      </c>
      <c r="K93" s="26">
        <f t="shared" ref="K93:K106" si="24">E93-J93</f>
        <v>4591.3999999999996</v>
      </c>
      <c r="L93" s="26">
        <f t="shared" ref="L93:L102" si="25">+K93*1%</f>
        <v>45.913999999999994</v>
      </c>
      <c r="M93" s="26">
        <f>+K93-L93</f>
        <v>4545.4859999999999</v>
      </c>
      <c r="N93" s="25"/>
    </row>
    <row r="94" spans="1:16" ht="24.95" customHeight="1" x14ac:dyDescent="0.25">
      <c r="A94" s="47">
        <v>262</v>
      </c>
      <c r="B94" s="103" t="s">
        <v>93</v>
      </c>
      <c r="C94" s="106" t="s">
        <v>94</v>
      </c>
      <c r="D94" s="19" t="s">
        <v>95</v>
      </c>
      <c r="E94" s="18">
        <v>4064.4</v>
      </c>
      <c r="F94" s="18">
        <v>113.65</v>
      </c>
      <c r="G94" s="18">
        <v>307.02</v>
      </c>
      <c r="H94" s="18">
        <v>0</v>
      </c>
      <c r="I94" s="18">
        <v>-7.0000000000000007E-2</v>
      </c>
      <c r="J94" s="41">
        <f t="shared" si="23"/>
        <v>420.59999999999997</v>
      </c>
      <c r="K94" s="18">
        <f t="shared" si="24"/>
        <v>3643.8</v>
      </c>
      <c r="L94" s="18">
        <f t="shared" si="25"/>
        <v>36.438000000000002</v>
      </c>
      <c r="M94" s="18">
        <f>+K94-L94</f>
        <v>3607.3620000000001</v>
      </c>
      <c r="N94" s="37"/>
    </row>
    <row r="95" spans="1:16" ht="24.95" customHeight="1" x14ac:dyDescent="0.25">
      <c r="A95" s="47">
        <v>45</v>
      </c>
      <c r="B95" s="103" t="s">
        <v>96</v>
      </c>
      <c r="C95" s="106" t="s">
        <v>97</v>
      </c>
      <c r="D95" s="19" t="s">
        <v>98</v>
      </c>
      <c r="E95" s="18">
        <v>3491.7</v>
      </c>
      <c r="F95" s="18">
        <v>95.42</v>
      </c>
      <c r="G95" s="18">
        <v>244.71</v>
      </c>
      <c r="H95" s="18">
        <v>-125.1</v>
      </c>
      <c r="I95" s="18">
        <v>7.0000000000000007E-2</v>
      </c>
      <c r="J95" s="41">
        <f t="shared" si="23"/>
        <v>215.1</v>
      </c>
      <c r="K95" s="18">
        <f t="shared" si="24"/>
        <v>3276.6</v>
      </c>
      <c r="L95" s="18">
        <f t="shared" si="25"/>
        <v>32.765999999999998</v>
      </c>
      <c r="M95" s="18">
        <f>+K95-L95</f>
        <v>3243.8339999999998</v>
      </c>
      <c r="N95" s="37"/>
    </row>
    <row r="96" spans="1:16" ht="24.95" customHeight="1" x14ac:dyDescent="0.25">
      <c r="A96" s="47">
        <v>62</v>
      </c>
      <c r="B96" s="103" t="s">
        <v>99</v>
      </c>
      <c r="C96" s="106" t="s">
        <v>97</v>
      </c>
      <c r="D96" s="19" t="s">
        <v>100</v>
      </c>
      <c r="E96" s="18">
        <v>3578.55</v>
      </c>
      <c r="F96" s="18">
        <v>98.14</v>
      </c>
      <c r="G96" s="18">
        <v>254.16</v>
      </c>
      <c r="H96" s="18">
        <v>-107.37</v>
      </c>
      <c r="I96" s="18">
        <v>-0.18</v>
      </c>
      <c r="J96" s="41">
        <f t="shared" si="23"/>
        <v>244.75</v>
      </c>
      <c r="K96" s="18">
        <f>E96-J96</f>
        <v>3333.8</v>
      </c>
      <c r="L96" s="18">
        <f t="shared" si="25"/>
        <v>33.338000000000001</v>
      </c>
      <c r="M96" s="18">
        <f>+K96-L96</f>
        <v>3300.462</v>
      </c>
      <c r="N96" s="16"/>
    </row>
    <row r="97" spans="1:14" ht="24.95" customHeight="1" x14ac:dyDescent="0.25">
      <c r="A97" s="47">
        <v>47</v>
      </c>
      <c r="B97" s="103" t="s">
        <v>101</v>
      </c>
      <c r="C97" s="106" t="s">
        <v>97</v>
      </c>
      <c r="D97" s="19" t="s">
        <v>102</v>
      </c>
      <c r="E97" s="18">
        <v>3617.25</v>
      </c>
      <c r="F97" s="18">
        <v>99.38</v>
      </c>
      <c r="G97" s="18">
        <v>258.37</v>
      </c>
      <c r="H97" s="18">
        <v>-107.37</v>
      </c>
      <c r="I97" s="18">
        <v>-0.13</v>
      </c>
      <c r="J97" s="41">
        <f t="shared" si="23"/>
        <v>250.25</v>
      </c>
      <c r="K97" s="18">
        <f>E97-J97</f>
        <v>3367</v>
      </c>
      <c r="L97" s="18">
        <f t="shared" si="25"/>
        <v>33.67</v>
      </c>
      <c r="M97" s="18">
        <f>+K97-L97</f>
        <v>3333.33</v>
      </c>
      <c r="N97" s="16"/>
    </row>
    <row r="98" spans="1:14" ht="24.95" customHeight="1" x14ac:dyDescent="0.25">
      <c r="A98" s="47">
        <v>49</v>
      </c>
      <c r="B98" s="103" t="s">
        <v>103</v>
      </c>
      <c r="C98" s="106" t="s">
        <v>97</v>
      </c>
      <c r="D98" s="19" t="s">
        <v>104</v>
      </c>
      <c r="E98" s="18">
        <v>3618</v>
      </c>
      <c r="F98" s="18">
        <v>99.4</v>
      </c>
      <c r="G98" s="18">
        <v>258.45</v>
      </c>
      <c r="H98" s="18">
        <v>-107.37</v>
      </c>
      <c r="I98" s="18">
        <v>-0.08</v>
      </c>
      <c r="J98" s="41">
        <f t="shared" si="23"/>
        <v>250.4</v>
      </c>
      <c r="K98" s="18">
        <f t="shared" si="24"/>
        <v>3367.6</v>
      </c>
      <c r="L98" s="18">
        <f t="shared" si="25"/>
        <v>33.676000000000002</v>
      </c>
      <c r="M98" s="18">
        <f t="shared" ref="M98:M105" si="26">+K98-L98</f>
        <v>3333.924</v>
      </c>
      <c r="N98" s="16"/>
    </row>
    <row r="99" spans="1:14" ht="24.95" customHeight="1" x14ac:dyDescent="0.25">
      <c r="A99" s="47">
        <v>55</v>
      </c>
      <c r="B99" s="103" t="s">
        <v>105</v>
      </c>
      <c r="C99" s="106" t="s">
        <v>97</v>
      </c>
      <c r="D99" s="19" t="s">
        <v>106</v>
      </c>
      <c r="E99" s="18">
        <v>3618</v>
      </c>
      <c r="F99" s="18">
        <v>99.4</v>
      </c>
      <c r="G99" s="18">
        <v>258.45</v>
      </c>
      <c r="H99" s="18">
        <v>-107.37</v>
      </c>
      <c r="I99" s="18">
        <v>-0.08</v>
      </c>
      <c r="J99" s="41">
        <f t="shared" si="23"/>
        <v>250.4</v>
      </c>
      <c r="K99" s="18">
        <f t="shared" si="24"/>
        <v>3367.6</v>
      </c>
      <c r="L99" s="18">
        <f t="shared" si="25"/>
        <v>33.676000000000002</v>
      </c>
      <c r="M99" s="18">
        <f t="shared" si="26"/>
        <v>3333.924</v>
      </c>
      <c r="N99" s="16"/>
    </row>
    <row r="100" spans="1:14" ht="30" customHeight="1" x14ac:dyDescent="0.25">
      <c r="A100" s="47">
        <v>290</v>
      </c>
      <c r="B100" s="103" t="s">
        <v>60</v>
      </c>
      <c r="C100" s="51" t="s">
        <v>61</v>
      </c>
      <c r="D100" s="35" t="s">
        <v>62</v>
      </c>
      <c r="E100" s="18">
        <v>3919.95</v>
      </c>
      <c r="F100" s="18">
        <v>109.03</v>
      </c>
      <c r="G100" s="18">
        <v>291.3</v>
      </c>
      <c r="H100" s="18">
        <v>0</v>
      </c>
      <c r="I100" s="18">
        <v>0.02</v>
      </c>
      <c r="J100" s="18">
        <f>F100+G100+H100+I100</f>
        <v>400.35</v>
      </c>
      <c r="K100" s="18">
        <f>+E100-J100</f>
        <v>3519.6</v>
      </c>
      <c r="L100" s="23">
        <f>+K100*1%</f>
        <v>35.195999999999998</v>
      </c>
      <c r="M100" s="23">
        <f>+K100-L100</f>
        <v>3484.404</v>
      </c>
      <c r="N100" s="31"/>
    </row>
    <row r="101" spans="1:14" ht="27.75" customHeight="1" x14ac:dyDescent="0.25">
      <c r="A101" s="47">
        <v>38</v>
      </c>
      <c r="B101" s="103" t="s">
        <v>49</v>
      </c>
      <c r="C101" s="51" t="s">
        <v>50</v>
      </c>
      <c r="D101" s="19" t="s">
        <v>51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f>F101+I101+G101+H101</f>
        <v>0</v>
      </c>
      <c r="K101" s="18">
        <f>+E101-J101</f>
        <v>0</v>
      </c>
      <c r="L101" s="23">
        <f>+K101*1%</f>
        <v>0</v>
      </c>
      <c r="M101" s="23">
        <f>+K101-L101</f>
        <v>0</v>
      </c>
      <c r="N101" s="173" t="s">
        <v>215</v>
      </c>
    </row>
    <row r="102" spans="1:14" ht="20.25" customHeight="1" x14ac:dyDescent="0.25">
      <c r="A102" s="47">
        <v>100</v>
      </c>
      <c r="B102" s="103" t="s">
        <v>107</v>
      </c>
      <c r="C102" s="106" t="s">
        <v>108</v>
      </c>
      <c r="D102" s="19" t="s">
        <v>109</v>
      </c>
      <c r="E102" s="18">
        <v>3618</v>
      </c>
      <c r="F102" s="18">
        <v>99.4</v>
      </c>
      <c r="G102" s="18">
        <v>258.45</v>
      </c>
      <c r="H102" s="18">
        <v>-107.37</v>
      </c>
      <c r="I102" s="18">
        <v>0.12</v>
      </c>
      <c r="J102" s="41">
        <f t="shared" si="23"/>
        <v>250.60000000000002</v>
      </c>
      <c r="K102" s="18">
        <f t="shared" si="24"/>
        <v>3367.4</v>
      </c>
      <c r="L102" s="18">
        <f t="shared" si="25"/>
        <v>33.673999999999999</v>
      </c>
      <c r="M102" s="18">
        <f t="shared" si="26"/>
        <v>3333.7260000000001</v>
      </c>
      <c r="N102" s="61"/>
    </row>
    <row r="103" spans="1:14" ht="24.95" customHeight="1" x14ac:dyDescent="0.25">
      <c r="A103" s="47">
        <v>56</v>
      </c>
      <c r="B103" s="103" t="s">
        <v>164</v>
      </c>
      <c r="C103" s="106" t="s">
        <v>97</v>
      </c>
      <c r="D103" s="19" t="s">
        <v>110</v>
      </c>
      <c r="E103" s="18">
        <v>3561.3</v>
      </c>
      <c r="F103" s="18">
        <v>97.59</v>
      </c>
      <c r="G103" s="18">
        <v>252.28</v>
      </c>
      <c r="H103" s="18">
        <v>-107.37</v>
      </c>
      <c r="I103" s="18">
        <v>0</v>
      </c>
      <c r="J103" s="41">
        <f t="shared" si="23"/>
        <v>242.5</v>
      </c>
      <c r="K103" s="18">
        <f t="shared" si="24"/>
        <v>3318.8</v>
      </c>
      <c r="L103" s="18">
        <v>0</v>
      </c>
      <c r="M103" s="18">
        <f t="shared" si="26"/>
        <v>3318.8</v>
      </c>
      <c r="N103" s="16"/>
    </row>
    <row r="104" spans="1:14" ht="24.95" customHeight="1" x14ac:dyDescent="0.25">
      <c r="A104" s="47">
        <v>381</v>
      </c>
      <c r="B104" s="103" t="s">
        <v>111</v>
      </c>
      <c r="C104" s="106" t="s">
        <v>97</v>
      </c>
      <c r="D104" s="19" t="s">
        <v>112</v>
      </c>
      <c r="E104" s="18">
        <v>3109.35</v>
      </c>
      <c r="F104" s="18">
        <v>84.97</v>
      </c>
      <c r="G104" s="18">
        <v>203.11</v>
      </c>
      <c r="H104" s="18">
        <v>-125.1</v>
      </c>
      <c r="I104" s="18">
        <v>-0.03</v>
      </c>
      <c r="J104" s="41">
        <f t="shared" si="23"/>
        <v>162.95000000000005</v>
      </c>
      <c r="K104" s="18">
        <f t="shared" si="24"/>
        <v>2946.3999999999996</v>
      </c>
      <c r="L104" s="18">
        <f>+K104*1%</f>
        <v>29.463999999999999</v>
      </c>
      <c r="M104" s="18">
        <f t="shared" si="26"/>
        <v>2916.9359999999997</v>
      </c>
      <c r="N104" s="16"/>
    </row>
    <row r="105" spans="1:14" ht="24.95" customHeight="1" x14ac:dyDescent="0.25">
      <c r="A105" s="47">
        <v>48</v>
      </c>
      <c r="B105" s="103" t="s">
        <v>113</v>
      </c>
      <c r="C105" s="106" t="s">
        <v>97</v>
      </c>
      <c r="D105" s="19" t="s">
        <v>114</v>
      </c>
      <c r="E105" s="18">
        <v>3750.3</v>
      </c>
      <c r="F105" s="18">
        <v>103.62</v>
      </c>
      <c r="G105" s="18">
        <v>272.85000000000002</v>
      </c>
      <c r="H105" s="18">
        <v>0</v>
      </c>
      <c r="I105" s="18">
        <v>0.03</v>
      </c>
      <c r="J105" s="41">
        <f t="shared" si="23"/>
        <v>376.5</v>
      </c>
      <c r="K105" s="18">
        <f t="shared" si="24"/>
        <v>3373.8</v>
      </c>
      <c r="L105" s="18">
        <f>+K105*1%</f>
        <v>33.738</v>
      </c>
      <c r="M105" s="18">
        <f t="shared" si="26"/>
        <v>3340.0620000000004</v>
      </c>
      <c r="N105" s="16"/>
    </row>
    <row r="106" spans="1:14" ht="23.25" customHeight="1" x14ac:dyDescent="0.25">
      <c r="A106" s="47">
        <v>429</v>
      </c>
      <c r="B106" s="103" t="s">
        <v>125</v>
      </c>
      <c r="C106" s="106" t="s">
        <v>97</v>
      </c>
      <c r="D106" s="19" t="s">
        <v>126</v>
      </c>
      <c r="E106" s="18">
        <v>3795.45</v>
      </c>
      <c r="F106" s="18">
        <v>105.07</v>
      </c>
      <c r="G106" s="18">
        <v>277.76</v>
      </c>
      <c r="H106" s="18">
        <v>0</v>
      </c>
      <c r="I106" s="18">
        <v>0.02</v>
      </c>
      <c r="J106" s="41">
        <f t="shared" si="23"/>
        <v>382.84999999999997</v>
      </c>
      <c r="K106" s="18">
        <f t="shared" si="24"/>
        <v>3412.6</v>
      </c>
      <c r="L106" s="18">
        <v>0</v>
      </c>
      <c r="M106" s="18">
        <f>+K106-L106</f>
        <v>3412.6</v>
      </c>
      <c r="N106" s="16"/>
    </row>
    <row r="107" spans="1:14" s="13" customFormat="1" ht="27.75" customHeight="1" x14ac:dyDescent="0.25">
      <c r="A107" s="48">
        <v>103</v>
      </c>
      <c r="B107" s="84" t="s">
        <v>40</v>
      </c>
      <c r="C107" s="172" t="s">
        <v>41</v>
      </c>
      <c r="D107" s="19" t="s">
        <v>42</v>
      </c>
      <c r="E107" s="18">
        <v>5914.95</v>
      </c>
      <c r="F107" s="18">
        <v>172.74</v>
      </c>
      <c r="G107" s="18">
        <v>575.99</v>
      </c>
      <c r="H107" s="18">
        <v>0</v>
      </c>
      <c r="I107" s="18">
        <v>-0.18</v>
      </c>
      <c r="J107" s="18">
        <f t="shared" ref="J107:J109" si="27">F107+I107+G107+H107</f>
        <v>748.55</v>
      </c>
      <c r="K107" s="18">
        <f>E107-J107</f>
        <v>5166.3999999999996</v>
      </c>
      <c r="L107" s="18">
        <f t="shared" ref="L107:L109" si="28">+K107*1%</f>
        <v>51.663999999999994</v>
      </c>
      <c r="M107" s="18">
        <f>K107-L107</f>
        <v>5114.7359999999999</v>
      </c>
      <c r="N107" s="157"/>
    </row>
    <row r="108" spans="1:14" ht="26.25" customHeight="1" x14ac:dyDescent="0.25">
      <c r="A108" s="47">
        <v>377</v>
      </c>
      <c r="B108" s="84" t="s">
        <v>43</v>
      </c>
      <c r="C108" s="82" t="s">
        <v>44</v>
      </c>
      <c r="D108" s="19" t="s">
        <v>45</v>
      </c>
      <c r="E108" s="18">
        <v>5010.45</v>
      </c>
      <c r="F108" s="18">
        <v>143.85</v>
      </c>
      <c r="G108" s="18">
        <v>423.59</v>
      </c>
      <c r="H108" s="18">
        <v>0</v>
      </c>
      <c r="I108" s="18">
        <v>-0.19</v>
      </c>
      <c r="J108" s="18">
        <f t="shared" si="27"/>
        <v>567.25</v>
      </c>
      <c r="K108" s="18">
        <f t="shared" ref="K108:K109" si="29">+E108-J108</f>
        <v>4443.2</v>
      </c>
      <c r="L108" s="18">
        <f t="shared" si="28"/>
        <v>44.432000000000002</v>
      </c>
      <c r="M108" s="23">
        <f t="shared" ref="M108:M109" si="30">+K108-L108</f>
        <v>4398.768</v>
      </c>
      <c r="N108" s="15"/>
    </row>
    <row r="109" spans="1:14" ht="30" customHeight="1" x14ac:dyDescent="0.25">
      <c r="A109" s="47">
        <v>40</v>
      </c>
      <c r="B109" s="84" t="s">
        <v>47</v>
      </c>
      <c r="C109" s="36" t="s">
        <v>46</v>
      </c>
      <c r="D109" s="19" t="s">
        <v>48</v>
      </c>
      <c r="E109" s="18">
        <v>5324.55</v>
      </c>
      <c r="F109" s="18">
        <v>153.9</v>
      </c>
      <c r="G109" s="18">
        <v>473.85</v>
      </c>
      <c r="H109" s="18">
        <v>0</v>
      </c>
      <c r="I109" s="18">
        <v>0</v>
      </c>
      <c r="J109" s="18">
        <f t="shared" si="27"/>
        <v>627.75</v>
      </c>
      <c r="K109" s="18">
        <f t="shared" si="29"/>
        <v>4696.8</v>
      </c>
      <c r="L109" s="23">
        <f t="shared" si="28"/>
        <v>46.968000000000004</v>
      </c>
      <c r="M109" s="23">
        <f t="shared" si="30"/>
        <v>4649.8320000000003</v>
      </c>
      <c r="N109" s="15"/>
    </row>
    <row r="110" spans="1:14" ht="24.95" customHeight="1" thickBot="1" x14ac:dyDescent="0.3">
      <c r="A110" s="53">
        <v>395</v>
      </c>
      <c r="B110" s="119" t="s">
        <v>127</v>
      </c>
      <c r="C110" s="111" t="s">
        <v>128</v>
      </c>
      <c r="D110" s="27" t="s">
        <v>129</v>
      </c>
      <c r="E110" s="28">
        <v>5304.6</v>
      </c>
      <c r="F110" s="28">
        <v>153.25</v>
      </c>
      <c r="G110" s="28">
        <v>470.65</v>
      </c>
      <c r="H110" s="28">
        <v>0</v>
      </c>
      <c r="I110" s="28">
        <v>-0.1</v>
      </c>
      <c r="J110" s="42">
        <f t="shared" si="23"/>
        <v>623.79999999999995</v>
      </c>
      <c r="K110" s="28">
        <f>E110-J110</f>
        <v>4680.8</v>
      </c>
      <c r="L110" s="28">
        <v>0</v>
      </c>
      <c r="M110" s="28">
        <f>+K110-L110</f>
        <v>4680.8</v>
      </c>
      <c r="N110" s="54"/>
    </row>
    <row r="111" spans="1:14" ht="15.75" thickBot="1" x14ac:dyDescent="0.3">
      <c r="A111" s="2"/>
      <c r="B111" s="5"/>
      <c r="C111" s="6"/>
      <c r="D111" s="107" t="s">
        <v>5</v>
      </c>
      <c r="E111" s="108">
        <f t="shared" ref="E111:M111" si="31">SUM(E93:E110)</f>
        <v>70490.850000000006</v>
      </c>
      <c r="F111" s="108">
        <f t="shared" si="31"/>
        <v>1978.5299999999997</v>
      </c>
      <c r="G111" s="108">
        <f t="shared" si="31"/>
        <v>5533.96</v>
      </c>
      <c r="H111" s="108">
        <f t="shared" si="31"/>
        <v>-894.42000000000007</v>
      </c>
      <c r="I111" s="108">
        <f t="shared" si="31"/>
        <v>-0.82</v>
      </c>
      <c r="J111" s="108">
        <f t="shared" si="31"/>
        <v>6617.25</v>
      </c>
      <c r="K111" s="108">
        <f t="shared" si="31"/>
        <v>63873.600000000006</v>
      </c>
      <c r="L111" s="108">
        <f t="shared" si="31"/>
        <v>524.61399999999992</v>
      </c>
      <c r="M111" s="109">
        <f t="shared" si="31"/>
        <v>63348.985999999997</v>
      </c>
      <c r="N111" s="8"/>
    </row>
    <row r="112" spans="1:14" x14ac:dyDescent="0.25">
      <c r="A112" s="2"/>
      <c r="B112" s="5"/>
      <c r="C112" s="6"/>
      <c r="D112" s="169"/>
      <c r="E112" s="11"/>
      <c r="F112" s="11"/>
      <c r="G112" s="11"/>
      <c r="H112" s="11"/>
      <c r="I112" s="11"/>
      <c r="J112" s="11"/>
      <c r="K112" s="11"/>
      <c r="L112" s="11"/>
      <c r="M112" s="11"/>
      <c r="N112" s="8"/>
    </row>
    <row r="113" spans="1:14" x14ac:dyDescent="0.25">
      <c r="A113" s="2"/>
      <c r="B113" s="5"/>
      <c r="C113" s="6"/>
      <c r="D113" s="5"/>
      <c r="E113" s="3"/>
      <c r="F113" s="3"/>
      <c r="G113" s="3"/>
      <c r="H113" s="3"/>
      <c r="I113" s="3"/>
      <c r="J113" s="3"/>
      <c r="K113" s="3"/>
      <c r="L113" s="3"/>
      <c r="M113" s="3"/>
      <c r="N113" s="8"/>
    </row>
    <row r="114" spans="1:14" x14ac:dyDescent="0.25">
      <c r="A114" s="174" t="s">
        <v>0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</row>
    <row r="115" spans="1:14" ht="15.75" thickBot="1" x14ac:dyDescent="0.3">
      <c r="A115" s="174" t="str">
        <f>A2</f>
        <v>NOMINA DEL 01 DE OCTUBRE DE 2021 AL 15  DE OCTUBRE  DE 2021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</row>
    <row r="116" spans="1:14" ht="15" customHeight="1" x14ac:dyDescent="0.25">
      <c r="A116" s="175" t="s">
        <v>1</v>
      </c>
      <c r="B116" s="177" t="s">
        <v>2</v>
      </c>
      <c r="C116" s="179" t="s">
        <v>3</v>
      </c>
      <c r="D116" s="181" t="s">
        <v>7</v>
      </c>
      <c r="E116" s="181" t="s">
        <v>8</v>
      </c>
      <c r="F116" s="181" t="s">
        <v>9</v>
      </c>
      <c r="G116" s="181" t="s">
        <v>10</v>
      </c>
      <c r="H116" s="179" t="s">
        <v>156</v>
      </c>
      <c r="I116" s="183" t="s">
        <v>162</v>
      </c>
      <c r="J116" s="179" t="s">
        <v>158</v>
      </c>
      <c r="K116" s="183" t="s">
        <v>159</v>
      </c>
      <c r="L116" s="179" t="s">
        <v>160</v>
      </c>
      <c r="M116" s="179" t="s">
        <v>161</v>
      </c>
      <c r="N116" s="185" t="s">
        <v>6</v>
      </c>
    </row>
    <row r="117" spans="1:14" x14ac:dyDescent="0.25">
      <c r="A117" s="176"/>
      <c r="B117" s="178"/>
      <c r="C117" s="180"/>
      <c r="D117" s="182"/>
      <c r="E117" s="182"/>
      <c r="F117" s="182"/>
      <c r="G117" s="182"/>
      <c r="H117" s="180"/>
      <c r="I117" s="184"/>
      <c r="J117" s="180"/>
      <c r="K117" s="184"/>
      <c r="L117" s="180"/>
      <c r="M117" s="180"/>
      <c r="N117" s="186"/>
    </row>
    <row r="118" spans="1:14" ht="15.75" thickBot="1" x14ac:dyDescent="0.3">
      <c r="A118" s="176"/>
      <c r="B118" s="178"/>
      <c r="C118" s="180"/>
      <c r="D118" s="182"/>
      <c r="E118" s="182"/>
      <c r="F118" s="182"/>
      <c r="G118" s="182"/>
      <c r="H118" s="180"/>
      <c r="I118" s="184"/>
      <c r="J118" s="180"/>
      <c r="K118" s="184"/>
      <c r="L118" s="180"/>
      <c r="M118" s="180"/>
      <c r="N118" s="186"/>
    </row>
    <row r="119" spans="1:14" s="153" customFormat="1" ht="30" customHeight="1" x14ac:dyDescent="0.25">
      <c r="A119" s="146">
        <v>102</v>
      </c>
      <c r="B119" s="147" t="s">
        <v>133</v>
      </c>
      <c r="C119" s="148" t="s">
        <v>116</v>
      </c>
      <c r="D119" s="149" t="s">
        <v>134</v>
      </c>
      <c r="E119" s="150">
        <v>3943.95</v>
      </c>
      <c r="F119" s="150">
        <v>109.81</v>
      </c>
      <c r="G119" s="150">
        <v>293.92</v>
      </c>
      <c r="H119" s="150">
        <v>0</v>
      </c>
      <c r="I119" s="150">
        <v>-0.18</v>
      </c>
      <c r="J119" s="151">
        <f t="shared" ref="J119" si="32">F119+G119+H119+I119</f>
        <v>403.55</v>
      </c>
      <c r="K119" s="150">
        <f t="shared" ref="K119:K125" si="33">E119-J119</f>
        <v>3540.3999999999996</v>
      </c>
      <c r="L119" s="150">
        <f>+K119*1%</f>
        <v>35.403999999999996</v>
      </c>
      <c r="M119" s="150">
        <f t="shared" ref="M119:M129" si="34">+K119-L119</f>
        <v>3504.9959999999996</v>
      </c>
      <c r="N119" s="152"/>
    </row>
    <row r="120" spans="1:14" ht="30" customHeight="1" x14ac:dyDescent="0.25">
      <c r="A120" s="48">
        <v>411</v>
      </c>
      <c r="B120" s="84" t="s">
        <v>115</v>
      </c>
      <c r="C120" s="82" t="s">
        <v>116</v>
      </c>
      <c r="D120" s="19" t="s">
        <v>117</v>
      </c>
      <c r="E120" s="59">
        <v>3411.75</v>
      </c>
      <c r="F120" s="18">
        <v>93.24</v>
      </c>
      <c r="G120" s="18">
        <v>236.01</v>
      </c>
      <c r="H120" s="18">
        <v>-125.1</v>
      </c>
      <c r="I120" s="18">
        <v>0</v>
      </c>
      <c r="J120" s="41">
        <f t="shared" ref="J120:J126" si="35">F120+G120+H120+I120</f>
        <v>204.15</v>
      </c>
      <c r="K120" s="18">
        <f t="shared" si="33"/>
        <v>3207.6</v>
      </c>
      <c r="L120" s="18">
        <f t="shared" ref="L120:L122" si="36">+K120*1%</f>
        <v>32.076000000000001</v>
      </c>
      <c r="M120" s="18">
        <f t="shared" si="34"/>
        <v>3175.5239999999999</v>
      </c>
      <c r="N120" s="16"/>
    </row>
    <row r="121" spans="1:14" ht="30" customHeight="1" x14ac:dyDescent="0.25">
      <c r="A121" s="48">
        <v>393</v>
      </c>
      <c r="B121" s="84" t="s">
        <v>170</v>
      </c>
      <c r="C121" s="82" t="s">
        <v>116</v>
      </c>
      <c r="D121" s="19" t="s">
        <v>118</v>
      </c>
      <c r="E121" s="18">
        <v>3315</v>
      </c>
      <c r="F121" s="18">
        <v>90.59</v>
      </c>
      <c r="G121" s="18">
        <v>225.49</v>
      </c>
      <c r="H121" s="18">
        <v>-125.1</v>
      </c>
      <c r="I121" s="18">
        <v>0.02</v>
      </c>
      <c r="J121" s="41">
        <f t="shared" si="35"/>
        <v>191.00000000000006</v>
      </c>
      <c r="K121" s="18">
        <f t="shared" si="33"/>
        <v>3124</v>
      </c>
      <c r="L121" s="18">
        <f t="shared" si="36"/>
        <v>31.240000000000002</v>
      </c>
      <c r="M121" s="18">
        <f t="shared" si="34"/>
        <v>3092.76</v>
      </c>
      <c r="N121" s="16"/>
    </row>
    <row r="122" spans="1:14" ht="30" customHeight="1" x14ac:dyDescent="0.25">
      <c r="A122" s="47">
        <v>52</v>
      </c>
      <c r="B122" s="84" t="s">
        <v>119</v>
      </c>
      <c r="C122" s="82" t="s">
        <v>120</v>
      </c>
      <c r="D122" s="19" t="s">
        <v>121</v>
      </c>
      <c r="E122" s="18">
        <v>4759.05</v>
      </c>
      <c r="F122" s="18">
        <v>135.84</v>
      </c>
      <c r="G122" s="18">
        <v>383.37</v>
      </c>
      <c r="H122" s="18">
        <v>0</v>
      </c>
      <c r="I122" s="18">
        <v>0.04</v>
      </c>
      <c r="J122" s="41">
        <f t="shared" si="35"/>
        <v>519.25</v>
      </c>
      <c r="K122" s="18">
        <f t="shared" si="33"/>
        <v>4239.8</v>
      </c>
      <c r="L122" s="18">
        <f t="shared" si="36"/>
        <v>42.398000000000003</v>
      </c>
      <c r="M122" s="18">
        <f t="shared" si="34"/>
        <v>4197.402</v>
      </c>
      <c r="N122" s="16"/>
    </row>
    <row r="123" spans="1:14" ht="30" customHeight="1" x14ac:dyDescent="0.25">
      <c r="A123" s="47">
        <v>30</v>
      </c>
      <c r="B123" s="84" t="s">
        <v>135</v>
      </c>
      <c r="C123" s="82" t="s">
        <v>136</v>
      </c>
      <c r="D123" s="19" t="s">
        <v>137</v>
      </c>
      <c r="E123" s="18">
        <v>3305.7</v>
      </c>
      <c r="F123" s="18">
        <v>90.33</v>
      </c>
      <c r="G123" s="18">
        <v>224.47</v>
      </c>
      <c r="H123" s="18">
        <v>-125.1</v>
      </c>
      <c r="I123" s="18">
        <v>0</v>
      </c>
      <c r="J123" s="41">
        <f t="shared" si="35"/>
        <v>189.70000000000002</v>
      </c>
      <c r="K123" s="18">
        <f t="shared" si="33"/>
        <v>3116</v>
      </c>
      <c r="L123" s="18">
        <f>+K123*1%</f>
        <v>31.16</v>
      </c>
      <c r="M123" s="18">
        <f t="shared" si="34"/>
        <v>3084.84</v>
      </c>
      <c r="N123" s="31"/>
    </row>
    <row r="124" spans="1:14" s="13" customFormat="1" ht="30" customHeight="1" x14ac:dyDescent="0.25">
      <c r="A124" s="48">
        <v>413</v>
      </c>
      <c r="B124" s="84" t="s">
        <v>122</v>
      </c>
      <c r="C124" s="36" t="s">
        <v>123</v>
      </c>
      <c r="D124" s="19" t="s">
        <v>124</v>
      </c>
      <c r="E124" s="18">
        <v>2125.5</v>
      </c>
      <c r="F124" s="18">
        <v>0</v>
      </c>
      <c r="G124" s="18">
        <v>121.79</v>
      </c>
      <c r="H124" s="18">
        <v>-188.71</v>
      </c>
      <c r="I124" s="18">
        <v>0.22</v>
      </c>
      <c r="J124" s="41">
        <f t="shared" si="35"/>
        <v>-66.7</v>
      </c>
      <c r="K124" s="18">
        <f t="shared" si="33"/>
        <v>2192.1999999999998</v>
      </c>
      <c r="L124" s="18">
        <v>0</v>
      </c>
      <c r="M124" s="18">
        <f t="shared" si="34"/>
        <v>2192.1999999999998</v>
      </c>
      <c r="N124" s="156"/>
    </row>
    <row r="125" spans="1:14" ht="30" customHeight="1" x14ac:dyDescent="0.25">
      <c r="A125" s="47">
        <v>414</v>
      </c>
      <c r="B125" s="84" t="s">
        <v>130</v>
      </c>
      <c r="C125" s="36" t="s">
        <v>131</v>
      </c>
      <c r="D125" s="19" t="s">
        <v>132</v>
      </c>
      <c r="E125" s="18">
        <v>3411.75</v>
      </c>
      <c r="F125" s="18">
        <v>93.24</v>
      </c>
      <c r="G125" s="18">
        <v>236.01</v>
      </c>
      <c r="H125" s="18">
        <v>-125.1</v>
      </c>
      <c r="I125" s="18">
        <v>0</v>
      </c>
      <c r="J125" s="41">
        <f t="shared" si="35"/>
        <v>204.15</v>
      </c>
      <c r="K125" s="18">
        <f t="shared" si="33"/>
        <v>3207.6</v>
      </c>
      <c r="L125" s="23">
        <f>+K125*1%</f>
        <v>32.076000000000001</v>
      </c>
      <c r="M125" s="18">
        <f t="shared" si="34"/>
        <v>3175.5239999999999</v>
      </c>
      <c r="N125" s="16"/>
    </row>
    <row r="126" spans="1:14" ht="30" customHeight="1" x14ac:dyDescent="0.25">
      <c r="A126" s="47">
        <v>221</v>
      </c>
      <c r="B126" s="84" t="s">
        <v>75</v>
      </c>
      <c r="C126" s="82" t="s">
        <v>76</v>
      </c>
      <c r="D126" s="35" t="s">
        <v>77</v>
      </c>
      <c r="E126" s="18">
        <v>3130.35</v>
      </c>
      <c r="F126" s="18">
        <v>85.55</v>
      </c>
      <c r="G126" s="18">
        <v>205.4</v>
      </c>
      <c r="H126" s="18">
        <v>-125.1</v>
      </c>
      <c r="I126" s="18">
        <v>0.1</v>
      </c>
      <c r="J126" s="18">
        <f t="shared" si="35"/>
        <v>165.95</v>
      </c>
      <c r="K126" s="18">
        <f>+E126-J126</f>
        <v>2964.4</v>
      </c>
      <c r="L126" s="23">
        <f>+K126*1%</f>
        <v>29.644000000000002</v>
      </c>
      <c r="M126" s="23">
        <f t="shared" si="34"/>
        <v>2934.7560000000003</v>
      </c>
      <c r="N126" s="31"/>
    </row>
    <row r="127" spans="1:14" ht="30" customHeight="1" x14ac:dyDescent="0.25">
      <c r="A127" s="48">
        <v>380</v>
      </c>
      <c r="B127" s="84" t="s">
        <v>37</v>
      </c>
      <c r="C127" s="51" t="s">
        <v>38</v>
      </c>
      <c r="D127" s="19" t="s">
        <v>39</v>
      </c>
      <c r="E127" s="18">
        <v>2729.4</v>
      </c>
      <c r="F127" s="18">
        <v>74.59</v>
      </c>
      <c r="G127" s="18">
        <v>161.77000000000001</v>
      </c>
      <c r="H127" s="18">
        <v>-145.38</v>
      </c>
      <c r="I127" s="18">
        <v>0.02</v>
      </c>
      <c r="J127" s="18">
        <f>F127+I127+G127+H127</f>
        <v>91</v>
      </c>
      <c r="K127" s="18">
        <f>+E127-J127</f>
        <v>2638.4</v>
      </c>
      <c r="L127" s="23">
        <f>+K127*1%</f>
        <v>26.384</v>
      </c>
      <c r="M127" s="23">
        <f>+K127-L127</f>
        <v>2612.0160000000001</v>
      </c>
      <c r="N127" s="16"/>
    </row>
    <row r="128" spans="1:14" ht="30" customHeight="1" x14ac:dyDescent="0.25">
      <c r="A128" s="163">
        <v>439</v>
      </c>
      <c r="B128" s="164" t="s">
        <v>180</v>
      </c>
      <c r="C128" s="82" t="s">
        <v>116</v>
      </c>
      <c r="D128" s="96" t="s">
        <v>181</v>
      </c>
      <c r="E128" s="68">
        <v>3000</v>
      </c>
      <c r="F128" s="68">
        <v>81.97</v>
      </c>
      <c r="G128" s="68">
        <v>191.21</v>
      </c>
      <c r="H128" s="68">
        <v>-145.38</v>
      </c>
      <c r="I128" s="68">
        <v>0</v>
      </c>
      <c r="J128" s="68">
        <f>F128+I128+G128+H128</f>
        <v>127.80000000000001</v>
      </c>
      <c r="K128" s="68">
        <f>+E128-J128</f>
        <v>2872.2</v>
      </c>
      <c r="L128" s="77">
        <v>28.53</v>
      </c>
      <c r="M128" s="77">
        <f>+K128-L128</f>
        <v>2843.6699999999996</v>
      </c>
      <c r="N128" s="165"/>
    </row>
    <row r="129" spans="1:14" ht="30" customHeight="1" thickBot="1" x14ac:dyDescent="0.3">
      <c r="A129" s="53">
        <v>260</v>
      </c>
      <c r="B129" s="86" t="s">
        <v>34</v>
      </c>
      <c r="C129" s="93" t="s">
        <v>35</v>
      </c>
      <c r="D129" s="27" t="s">
        <v>36</v>
      </c>
      <c r="E129" s="29">
        <v>2797.35</v>
      </c>
      <c r="F129" s="29">
        <v>76.45</v>
      </c>
      <c r="G129" s="29">
        <v>169.17</v>
      </c>
      <c r="H129" s="28">
        <v>-145.38</v>
      </c>
      <c r="I129" s="28">
        <v>-0.09</v>
      </c>
      <c r="J129" s="28">
        <f>F129+I129+G129+H129</f>
        <v>100.14999999999998</v>
      </c>
      <c r="K129" s="28">
        <f>+E129-J129</f>
        <v>2697.2</v>
      </c>
      <c r="L129" s="29">
        <f>+K129*1%</f>
        <v>26.971999999999998</v>
      </c>
      <c r="M129" s="29">
        <f t="shared" si="34"/>
        <v>2670.2279999999996</v>
      </c>
      <c r="N129" s="54"/>
    </row>
    <row r="130" spans="1:14" ht="30.75" customHeight="1" thickBot="1" x14ac:dyDescent="0.3">
      <c r="A130" s="8"/>
      <c r="B130" s="5"/>
      <c r="C130" s="10"/>
      <c r="D130" s="125" t="s">
        <v>4</v>
      </c>
      <c r="E130" s="112">
        <f t="shared" ref="E130:M130" si="37">SUM(E119:E129)</f>
        <v>35929.799999999996</v>
      </c>
      <c r="F130" s="113">
        <f t="shared" si="37"/>
        <v>931.61000000000013</v>
      </c>
      <c r="G130" s="113">
        <f t="shared" si="37"/>
        <v>2448.61</v>
      </c>
      <c r="H130" s="113">
        <f t="shared" si="37"/>
        <v>-1250.3499999999999</v>
      </c>
      <c r="I130" s="113">
        <f t="shared" si="37"/>
        <v>0.13</v>
      </c>
      <c r="J130" s="113">
        <f t="shared" si="37"/>
        <v>2130</v>
      </c>
      <c r="K130" s="113">
        <f t="shared" si="37"/>
        <v>33799.800000000003</v>
      </c>
      <c r="L130" s="113">
        <f t="shared" si="37"/>
        <v>315.88400000000001</v>
      </c>
      <c r="M130" s="114">
        <f t="shared" si="37"/>
        <v>33483.915999999997</v>
      </c>
      <c r="N130" s="8"/>
    </row>
    <row r="131" spans="1:14" x14ac:dyDescent="0.25">
      <c r="A131" s="8"/>
      <c r="B131" s="5"/>
      <c r="C131" s="10"/>
      <c r="D131" s="67"/>
      <c r="E131" s="11"/>
      <c r="F131" s="11"/>
      <c r="G131" s="11"/>
      <c r="H131" s="11"/>
      <c r="I131" s="11"/>
      <c r="J131" s="11"/>
      <c r="K131" s="11"/>
      <c r="L131" s="11"/>
      <c r="M131" s="11"/>
      <c r="N131" s="8"/>
    </row>
    <row r="132" spans="1:14" x14ac:dyDescent="0.25">
      <c r="A132" s="8"/>
      <c r="B132" s="5"/>
      <c r="C132" s="10"/>
      <c r="D132" s="67"/>
      <c r="E132" s="11"/>
      <c r="F132" s="11"/>
      <c r="G132" s="11"/>
      <c r="H132" s="11"/>
      <c r="I132" s="11"/>
      <c r="J132" s="11"/>
      <c r="K132" s="11"/>
      <c r="L132" s="11"/>
      <c r="M132" s="11"/>
      <c r="N132" s="8"/>
    </row>
    <row r="133" spans="1:14" x14ac:dyDescent="0.25">
      <c r="A133" s="8"/>
      <c r="B133" s="5"/>
      <c r="C133" s="10"/>
      <c r="D133" s="67"/>
      <c r="E133" s="11"/>
      <c r="F133" s="11"/>
      <c r="G133" s="11"/>
      <c r="H133" s="11"/>
      <c r="I133" s="11"/>
      <c r="J133" s="11"/>
      <c r="K133" s="11"/>
      <c r="L133" s="11"/>
      <c r="M133" s="11"/>
      <c r="N133" s="8"/>
    </row>
    <row r="134" spans="1:14" x14ac:dyDescent="0.25">
      <c r="A134" s="8"/>
      <c r="B134" s="5"/>
      <c r="C134" s="10"/>
      <c r="D134" s="67"/>
      <c r="E134" s="11"/>
      <c r="F134" s="11"/>
      <c r="G134" s="11"/>
      <c r="H134" s="11"/>
      <c r="I134" s="11"/>
      <c r="J134" s="11"/>
      <c r="K134" s="11"/>
      <c r="L134" s="11"/>
      <c r="M134" s="11"/>
      <c r="N134" s="8"/>
    </row>
    <row r="135" spans="1:14" x14ac:dyDescent="0.25">
      <c r="A135" s="8"/>
      <c r="B135" s="5"/>
      <c r="C135" s="10"/>
      <c r="D135" s="67"/>
      <c r="E135" s="11"/>
      <c r="F135" s="11"/>
      <c r="G135" s="11"/>
      <c r="H135" s="11"/>
      <c r="I135" s="11"/>
      <c r="J135" s="11"/>
      <c r="K135" s="11"/>
      <c r="L135" s="11"/>
      <c r="M135" s="11"/>
      <c r="N135" s="8"/>
    </row>
    <row r="136" spans="1:14" x14ac:dyDescent="0.25">
      <c r="A136" s="8"/>
      <c r="B136" s="5"/>
      <c r="C136" s="10"/>
      <c r="D136" s="67"/>
      <c r="E136" s="11"/>
      <c r="F136" s="11"/>
      <c r="G136" s="11"/>
      <c r="H136" s="11"/>
      <c r="I136" s="11"/>
      <c r="J136" s="11"/>
      <c r="K136" s="11"/>
      <c r="L136" s="11"/>
      <c r="M136" s="11"/>
      <c r="N136" s="8"/>
    </row>
    <row r="137" spans="1:14" x14ac:dyDescent="0.25">
      <c r="A137" s="8"/>
      <c r="B137" s="5"/>
      <c r="C137" s="10"/>
      <c r="D137" s="67"/>
      <c r="E137" s="11"/>
      <c r="F137" s="11"/>
      <c r="G137" s="11"/>
      <c r="H137" s="11"/>
      <c r="I137" s="11"/>
      <c r="J137" s="11"/>
      <c r="K137" s="11"/>
      <c r="L137" s="11"/>
      <c r="M137" s="11"/>
      <c r="N137" s="8"/>
    </row>
    <row r="138" spans="1:14" x14ac:dyDescent="0.25">
      <c r="A138" s="8"/>
      <c r="B138" s="5"/>
      <c r="C138" s="12"/>
      <c r="D138" s="9"/>
      <c r="E138" s="9"/>
      <c r="F138" s="9"/>
      <c r="G138" s="9"/>
      <c r="H138" s="9"/>
      <c r="I138" s="133"/>
      <c r="J138" s="3"/>
      <c r="K138" s="3"/>
      <c r="L138" s="3"/>
      <c r="M138" s="3"/>
      <c r="N138" s="13"/>
    </row>
    <row r="139" spans="1:14" x14ac:dyDescent="0.25">
      <c r="A139" s="174" t="s">
        <v>0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</row>
    <row r="140" spans="1:14" ht="15.75" thickBot="1" x14ac:dyDescent="0.3">
      <c r="A140" s="174" t="str">
        <f>A2</f>
        <v>NOMINA DEL 01 DE OCTUBRE DE 2021 AL 15  DE OCTUBRE  DE 2021</v>
      </c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</row>
    <row r="141" spans="1:14" ht="15" customHeight="1" x14ac:dyDescent="0.25">
      <c r="A141" s="175" t="s">
        <v>1</v>
      </c>
      <c r="B141" s="177" t="s">
        <v>2</v>
      </c>
      <c r="C141" s="179" t="s">
        <v>3</v>
      </c>
      <c r="D141" s="181" t="s">
        <v>7</v>
      </c>
      <c r="E141" s="181" t="s">
        <v>8</v>
      </c>
      <c r="F141" s="181" t="s">
        <v>9</v>
      </c>
      <c r="G141" s="181" t="s">
        <v>10</v>
      </c>
      <c r="H141" s="179" t="s">
        <v>156</v>
      </c>
      <c r="I141" s="183" t="s">
        <v>162</v>
      </c>
      <c r="J141" s="179" t="s">
        <v>158</v>
      </c>
      <c r="K141" s="183" t="s">
        <v>159</v>
      </c>
      <c r="L141" s="179" t="s">
        <v>160</v>
      </c>
      <c r="M141" s="179" t="s">
        <v>161</v>
      </c>
      <c r="N141" s="185" t="s">
        <v>6</v>
      </c>
    </row>
    <row r="142" spans="1:14" x14ac:dyDescent="0.25">
      <c r="A142" s="176"/>
      <c r="B142" s="178"/>
      <c r="C142" s="180"/>
      <c r="D142" s="182"/>
      <c r="E142" s="182"/>
      <c r="F142" s="182"/>
      <c r="G142" s="182"/>
      <c r="H142" s="180"/>
      <c r="I142" s="184"/>
      <c r="J142" s="180"/>
      <c r="K142" s="184"/>
      <c r="L142" s="180"/>
      <c r="M142" s="180"/>
      <c r="N142" s="186"/>
    </row>
    <row r="143" spans="1:14" ht="15.75" thickBot="1" x14ac:dyDescent="0.3">
      <c r="A143" s="176"/>
      <c r="B143" s="178"/>
      <c r="C143" s="180"/>
      <c r="D143" s="182"/>
      <c r="E143" s="182"/>
      <c r="F143" s="182"/>
      <c r="G143" s="182"/>
      <c r="H143" s="180"/>
      <c r="I143" s="184"/>
      <c r="J143" s="180"/>
      <c r="K143" s="184"/>
      <c r="L143" s="180"/>
      <c r="M143" s="180"/>
      <c r="N143" s="186"/>
    </row>
    <row r="144" spans="1:14" ht="30" customHeight="1" x14ac:dyDescent="0.25">
      <c r="A144" s="46">
        <v>71</v>
      </c>
      <c r="B144" s="92" t="s">
        <v>173</v>
      </c>
      <c r="C144" s="90" t="s">
        <v>138</v>
      </c>
      <c r="D144" s="43" t="s">
        <v>189</v>
      </c>
      <c r="E144" s="26">
        <v>8300.7000000000007</v>
      </c>
      <c r="F144" s="26">
        <v>248.92</v>
      </c>
      <c r="G144" s="26">
        <v>1061.93</v>
      </c>
      <c r="H144" s="26">
        <v>0</v>
      </c>
      <c r="I144" s="141">
        <v>-0.15</v>
      </c>
      <c r="J144" s="39">
        <f t="shared" ref="J144:J148" si="38">F144+G144+H144+I144</f>
        <v>1310.7</v>
      </c>
      <c r="K144" s="26">
        <f t="shared" ref="K144:K148" si="39">E144-J144</f>
        <v>6990.0000000000009</v>
      </c>
      <c r="L144" s="26">
        <v>0</v>
      </c>
      <c r="M144" s="26">
        <f t="shared" ref="M144:M148" si="40">+K144-L144</f>
        <v>6990.0000000000009</v>
      </c>
      <c r="N144" s="44"/>
    </row>
    <row r="145" spans="1:14" ht="30" customHeight="1" x14ac:dyDescent="0.25">
      <c r="A145" s="47">
        <v>74</v>
      </c>
      <c r="B145" s="84" t="s">
        <v>139</v>
      </c>
      <c r="C145" s="75" t="s">
        <v>140</v>
      </c>
      <c r="D145" s="22" t="s">
        <v>190</v>
      </c>
      <c r="E145" s="18">
        <v>5310.45</v>
      </c>
      <c r="F145" s="18">
        <v>153.44999999999999</v>
      </c>
      <c r="G145" s="18">
        <v>471.59</v>
      </c>
      <c r="H145" s="18">
        <v>0</v>
      </c>
      <c r="I145" s="142">
        <v>0.01</v>
      </c>
      <c r="J145" s="41">
        <f t="shared" si="38"/>
        <v>625.04999999999995</v>
      </c>
      <c r="K145" s="18">
        <f t="shared" si="39"/>
        <v>4685.3999999999996</v>
      </c>
      <c r="L145" s="18">
        <v>0</v>
      </c>
      <c r="M145" s="18">
        <f t="shared" si="40"/>
        <v>4685.3999999999996</v>
      </c>
      <c r="N145" s="31"/>
    </row>
    <row r="146" spans="1:14" s="13" customFormat="1" ht="30" customHeight="1" x14ac:dyDescent="0.25">
      <c r="A146" s="48">
        <v>75</v>
      </c>
      <c r="B146" s="84" t="s">
        <v>141</v>
      </c>
      <c r="C146" s="75" t="s">
        <v>142</v>
      </c>
      <c r="D146" s="22" t="s">
        <v>191</v>
      </c>
      <c r="E146" s="18">
        <v>5336.4</v>
      </c>
      <c r="F146" s="18">
        <v>154.27000000000001</v>
      </c>
      <c r="G146" s="18">
        <v>475.74</v>
      </c>
      <c r="H146" s="18">
        <v>0</v>
      </c>
      <c r="I146" s="142">
        <v>-0.01</v>
      </c>
      <c r="J146" s="41">
        <f t="shared" si="38"/>
        <v>630</v>
      </c>
      <c r="K146" s="18">
        <f t="shared" si="39"/>
        <v>4706.3999999999996</v>
      </c>
      <c r="L146" s="18">
        <v>0</v>
      </c>
      <c r="M146" s="18">
        <f t="shared" si="40"/>
        <v>4706.3999999999996</v>
      </c>
      <c r="N146" s="31"/>
    </row>
    <row r="147" spans="1:14" ht="30" customHeight="1" x14ac:dyDescent="0.25">
      <c r="A147" s="47">
        <v>394</v>
      </c>
      <c r="B147" s="84" t="s">
        <v>148</v>
      </c>
      <c r="C147" s="75" t="s">
        <v>142</v>
      </c>
      <c r="D147" s="22" t="s">
        <v>149</v>
      </c>
      <c r="E147" s="18">
        <v>4798.05</v>
      </c>
      <c r="F147" s="18">
        <v>137.07</v>
      </c>
      <c r="G147" s="18">
        <v>389.61</v>
      </c>
      <c r="H147" s="18">
        <v>0</v>
      </c>
      <c r="I147" s="18">
        <v>-0.03</v>
      </c>
      <c r="J147" s="41">
        <f>F147+G147+H147+I147</f>
        <v>526.65000000000009</v>
      </c>
      <c r="K147" s="18">
        <f t="shared" si="39"/>
        <v>4271.3999999999996</v>
      </c>
      <c r="L147" s="18">
        <v>0</v>
      </c>
      <c r="M147" s="18">
        <f>+K147-L147</f>
        <v>4271.3999999999996</v>
      </c>
      <c r="N147" s="31"/>
    </row>
    <row r="148" spans="1:14" ht="30" customHeight="1" thickBot="1" x14ac:dyDescent="0.3">
      <c r="A148" s="53">
        <v>408</v>
      </c>
      <c r="B148" s="86" t="s">
        <v>146</v>
      </c>
      <c r="C148" s="91" t="s">
        <v>142</v>
      </c>
      <c r="D148" s="89" t="s">
        <v>147</v>
      </c>
      <c r="E148" s="28">
        <v>4704.45</v>
      </c>
      <c r="F148" s="28">
        <v>134.08000000000001</v>
      </c>
      <c r="G148" s="28">
        <v>376.66</v>
      </c>
      <c r="H148" s="28">
        <v>0</v>
      </c>
      <c r="I148" s="28">
        <v>-0.09</v>
      </c>
      <c r="J148" s="42">
        <f t="shared" si="38"/>
        <v>510.65000000000003</v>
      </c>
      <c r="K148" s="28">
        <f t="shared" si="39"/>
        <v>4193.8</v>
      </c>
      <c r="L148" s="28">
        <v>0</v>
      </c>
      <c r="M148" s="28">
        <f t="shared" si="40"/>
        <v>4193.8</v>
      </c>
      <c r="N148" s="32"/>
    </row>
    <row r="149" spans="1:14" ht="32.25" customHeight="1" thickBot="1" x14ac:dyDescent="0.3">
      <c r="A149" s="8"/>
      <c r="B149" s="5"/>
      <c r="C149" s="5"/>
      <c r="D149" s="125" t="s">
        <v>4</v>
      </c>
      <c r="E149" s="112">
        <f t="shared" ref="E149:M149" si="41">SUM(E144:E148)</f>
        <v>28450.050000000003</v>
      </c>
      <c r="F149" s="113">
        <f t="shared" si="41"/>
        <v>827.79000000000008</v>
      </c>
      <c r="G149" s="113">
        <f t="shared" si="41"/>
        <v>2775.5299999999997</v>
      </c>
      <c r="H149" s="113">
        <f t="shared" si="41"/>
        <v>0</v>
      </c>
      <c r="I149" s="113">
        <f t="shared" si="41"/>
        <v>-0.27</v>
      </c>
      <c r="J149" s="113">
        <f t="shared" si="41"/>
        <v>3603.05</v>
      </c>
      <c r="K149" s="113">
        <f t="shared" si="41"/>
        <v>24847</v>
      </c>
      <c r="L149" s="113">
        <f t="shared" si="41"/>
        <v>0</v>
      </c>
      <c r="M149" s="114">
        <f t="shared" si="41"/>
        <v>24847</v>
      </c>
      <c r="N149" s="55"/>
    </row>
    <row r="150" spans="1:14" ht="15.75" customHeight="1" x14ac:dyDescent="0.25">
      <c r="A150" s="8"/>
      <c r="B150" s="5"/>
      <c r="C150" s="5"/>
      <c r="D150" s="67"/>
      <c r="E150" s="11"/>
      <c r="F150" s="11"/>
      <c r="G150" s="11"/>
      <c r="H150" s="11"/>
      <c r="I150" s="11"/>
      <c r="J150" s="11"/>
      <c r="K150" s="11"/>
      <c r="L150" s="11"/>
      <c r="M150" s="11"/>
      <c r="N150" s="55"/>
    </row>
    <row r="151" spans="1:14" x14ac:dyDescent="0.25">
      <c r="A151" s="8"/>
      <c r="B151" s="5"/>
      <c r="C151" s="5"/>
      <c r="D151" s="67"/>
      <c r="E151" s="11"/>
      <c r="F151" s="11"/>
      <c r="G151" s="11"/>
      <c r="H151" s="11"/>
      <c r="I151" s="11"/>
      <c r="J151" s="11"/>
      <c r="K151" s="11"/>
      <c r="L151" s="11"/>
      <c r="M151" s="11"/>
      <c r="N151" s="55"/>
    </row>
    <row r="152" spans="1:14" x14ac:dyDescent="0.25">
      <c r="A152" s="8"/>
      <c r="B152" s="5"/>
      <c r="C152" s="5"/>
      <c r="D152" s="67"/>
      <c r="E152" s="11"/>
      <c r="F152" s="11"/>
      <c r="G152" s="11"/>
      <c r="H152" s="11"/>
      <c r="I152" s="11"/>
      <c r="J152" s="11"/>
      <c r="K152" s="11"/>
      <c r="L152" s="11"/>
      <c r="M152" s="11"/>
      <c r="N152" s="55"/>
    </row>
    <row r="153" spans="1:14" x14ac:dyDescent="0.25">
      <c r="A153" s="8"/>
      <c r="B153" s="5"/>
      <c r="C153" s="5"/>
      <c r="D153" s="67"/>
      <c r="E153" s="11"/>
      <c r="F153" s="11"/>
      <c r="G153" s="11"/>
      <c r="H153" s="11"/>
      <c r="I153" s="11"/>
      <c r="J153" s="11"/>
      <c r="K153" s="11"/>
      <c r="L153" s="11"/>
      <c r="M153" s="11"/>
      <c r="N153" s="55"/>
    </row>
    <row r="155" spans="1:14" ht="15.75" customHeight="1" x14ac:dyDescent="0.25">
      <c r="A155" s="8"/>
      <c r="B155" s="5"/>
      <c r="C155" s="5"/>
      <c r="D155" s="67"/>
      <c r="E155" s="11"/>
      <c r="F155" s="11"/>
      <c r="G155" s="11"/>
      <c r="H155" s="11"/>
      <c r="I155" s="11"/>
      <c r="J155" s="11"/>
      <c r="K155" s="11"/>
      <c r="L155" s="11"/>
      <c r="M155" s="11"/>
      <c r="N155" s="55"/>
    </row>
    <row r="156" spans="1:14" x14ac:dyDescent="0.25">
      <c r="A156" s="8"/>
      <c r="B156" s="5"/>
      <c r="C156" s="5"/>
      <c r="D156" s="67"/>
      <c r="E156" s="11"/>
      <c r="F156" s="11"/>
      <c r="G156" s="11"/>
      <c r="H156" s="11"/>
      <c r="I156" s="11"/>
      <c r="J156" s="11"/>
      <c r="K156" s="11"/>
      <c r="L156" s="11"/>
      <c r="M156" s="11"/>
      <c r="N156" s="55"/>
    </row>
    <row r="157" spans="1:14" x14ac:dyDescent="0.25">
      <c r="A157" s="8"/>
      <c r="B157" s="5"/>
      <c r="C157" s="5"/>
      <c r="D157" s="67"/>
      <c r="E157" s="11"/>
      <c r="F157" s="11"/>
      <c r="G157" s="11"/>
      <c r="H157" s="11"/>
      <c r="I157" s="11"/>
      <c r="J157" s="11"/>
      <c r="K157" s="11"/>
      <c r="L157" s="11"/>
      <c r="M157" s="11"/>
      <c r="N157" s="55"/>
    </row>
    <row r="158" spans="1:14" x14ac:dyDescent="0.25">
      <c r="A158" s="8"/>
      <c r="B158" s="5"/>
      <c r="C158" s="5"/>
      <c r="D158" s="169"/>
      <c r="E158" s="11"/>
      <c r="F158" s="11"/>
      <c r="G158" s="11"/>
      <c r="H158" s="11"/>
      <c r="I158" s="11"/>
      <c r="J158" s="11"/>
      <c r="K158" s="11"/>
      <c r="L158" s="11"/>
      <c r="M158" s="11"/>
      <c r="N158" s="55"/>
    </row>
    <row r="160" spans="1:14" ht="15.75" customHeight="1" x14ac:dyDescent="0.25">
      <c r="A160" s="8"/>
      <c r="B160" s="5"/>
      <c r="C160" s="5"/>
      <c r="D160" s="67"/>
      <c r="E160" s="11"/>
      <c r="F160" s="11"/>
      <c r="G160" s="11"/>
      <c r="H160" s="11"/>
      <c r="I160" s="11"/>
      <c r="J160" s="11"/>
      <c r="K160" s="11"/>
      <c r="L160" s="11"/>
      <c r="M160" s="11"/>
      <c r="N160" s="55"/>
    </row>
    <row r="161" spans="1:14" x14ac:dyDescent="0.25">
      <c r="A161" s="8"/>
      <c r="B161" s="5"/>
      <c r="C161" s="5"/>
      <c r="D161" s="67"/>
      <c r="E161" s="11"/>
      <c r="F161" s="11"/>
      <c r="G161" s="11"/>
      <c r="H161" s="11"/>
      <c r="I161" s="11"/>
      <c r="J161" s="11"/>
      <c r="K161" s="11"/>
      <c r="L161" s="11"/>
      <c r="M161" s="11"/>
      <c r="N161" s="55"/>
    </row>
    <row r="162" spans="1:14" x14ac:dyDescent="0.25">
      <c r="A162" s="8"/>
      <c r="B162" s="5"/>
      <c r="C162" s="5"/>
      <c r="D162" s="67"/>
      <c r="E162" s="11"/>
      <c r="F162" s="11"/>
      <c r="G162" s="11"/>
      <c r="H162" s="11"/>
      <c r="I162" s="11"/>
      <c r="J162" s="11"/>
      <c r="K162" s="11"/>
      <c r="L162" s="11"/>
      <c r="M162" s="11"/>
      <c r="N162" s="55"/>
    </row>
    <row r="164" spans="1:14" x14ac:dyDescent="0.25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</row>
    <row r="165" spans="1:14" x14ac:dyDescent="0.25">
      <c r="A165" s="174" t="s">
        <v>0</v>
      </c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</row>
    <row r="166" spans="1:14" ht="15.75" thickBot="1" x14ac:dyDescent="0.3">
      <c r="A166" s="174" t="str">
        <f>A2</f>
        <v>NOMINA DEL 01 DE OCTUBRE DE 2021 AL 15  DE OCTUBRE  DE 2021</v>
      </c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</row>
    <row r="167" spans="1:14" ht="15" customHeight="1" x14ac:dyDescent="0.25">
      <c r="A167" s="175" t="s">
        <v>1</v>
      </c>
      <c r="B167" s="177" t="s">
        <v>2</v>
      </c>
      <c r="C167" s="179" t="s">
        <v>3</v>
      </c>
      <c r="D167" s="181" t="s">
        <v>7</v>
      </c>
      <c r="E167" s="181" t="s">
        <v>8</v>
      </c>
      <c r="F167" s="181" t="s">
        <v>9</v>
      </c>
      <c r="G167" s="181" t="s">
        <v>10</v>
      </c>
      <c r="H167" s="179" t="s">
        <v>156</v>
      </c>
      <c r="I167" s="183" t="s">
        <v>162</v>
      </c>
      <c r="J167" s="179" t="s">
        <v>158</v>
      </c>
      <c r="K167" s="183" t="s">
        <v>159</v>
      </c>
      <c r="L167" s="179" t="s">
        <v>160</v>
      </c>
      <c r="M167" s="179" t="s">
        <v>161</v>
      </c>
      <c r="N167" s="185" t="s">
        <v>6</v>
      </c>
    </row>
    <row r="168" spans="1:14" x14ac:dyDescent="0.25">
      <c r="A168" s="176"/>
      <c r="B168" s="178"/>
      <c r="C168" s="180"/>
      <c r="D168" s="182"/>
      <c r="E168" s="182"/>
      <c r="F168" s="182"/>
      <c r="G168" s="182"/>
      <c r="H168" s="180"/>
      <c r="I168" s="184"/>
      <c r="J168" s="180"/>
      <c r="K168" s="184"/>
      <c r="L168" s="180"/>
      <c r="M168" s="180"/>
      <c r="N168" s="186"/>
    </row>
    <row r="169" spans="1:14" x14ac:dyDescent="0.25">
      <c r="A169" s="176"/>
      <c r="B169" s="178"/>
      <c r="C169" s="180"/>
      <c r="D169" s="182"/>
      <c r="E169" s="182"/>
      <c r="F169" s="182"/>
      <c r="G169" s="182"/>
      <c r="H169" s="180"/>
      <c r="I169" s="184"/>
      <c r="J169" s="180"/>
      <c r="K169" s="184"/>
      <c r="L169" s="180"/>
      <c r="M169" s="180"/>
      <c r="N169" s="186"/>
    </row>
    <row r="170" spans="1:14" ht="30" customHeight="1" x14ac:dyDescent="0.25">
      <c r="A170" s="47">
        <v>415</v>
      </c>
      <c r="B170" s="84" t="s">
        <v>150</v>
      </c>
      <c r="C170" s="82" t="s">
        <v>143</v>
      </c>
      <c r="D170" s="22" t="s">
        <v>151</v>
      </c>
      <c r="E170" s="18">
        <v>6333.6</v>
      </c>
      <c r="F170" s="18">
        <v>186.11</v>
      </c>
      <c r="G170" s="18">
        <v>651.01</v>
      </c>
      <c r="H170" s="18">
        <v>0</v>
      </c>
      <c r="I170" s="18">
        <v>-0.12</v>
      </c>
      <c r="J170" s="41">
        <f t="shared" ref="J170:J173" si="42">F170+G170+H170+I170</f>
        <v>837</v>
      </c>
      <c r="K170" s="18">
        <f t="shared" ref="K170:K173" si="43">E170-J170</f>
        <v>5496.6</v>
      </c>
      <c r="L170" s="18">
        <v>0</v>
      </c>
      <c r="M170" s="18">
        <f t="shared" ref="M170:M173" si="44">+K170-L170</f>
        <v>5496.6</v>
      </c>
      <c r="N170" s="31"/>
    </row>
    <row r="171" spans="1:14" ht="30" customHeight="1" x14ac:dyDescent="0.25">
      <c r="A171" s="48">
        <v>321</v>
      </c>
      <c r="B171" s="84" t="s">
        <v>144</v>
      </c>
      <c r="C171" s="82" t="s">
        <v>143</v>
      </c>
      <c r="D171" s="22" t="s">
        <v>145</v>
      </c>
      <c r="E171" s="18">
        <v>4600.5</v>
      </c>
      <c r="F171" s="18">
        <v>130.77000000000001</v>
      </c>
      <c r="G171" s="18">
        <v>365.35</v>
      </c>
      <c r="H171" s="18">
        <v>0</v>
      </c>
      <c r="I171" s="18">
        <v>0.18</v>
      </c>
      <c r="J171" s="41">
        <f t="shared" si="42"/>
        <v>496.3</v>
      </c>
      <c r="K171" s="18">
        <f t="shared" si="43"/>
        <v>4104.2</v>
      </c>
      <c r="L171" s="18">
        <f>K171*1%</f>
        <v>41.042000000000002</v>
      </c>
      <c r="M171" s="18">
        <f t="shared" si="44"/>
        <v>4063.1579999999999</v>
      </c>
      <c r="N171" s="57"/>
    </row>
    <row r="172" spans="1:14" ht="30" customHeight="1" x14ac:dyDescent="0.25">
      <c r="A172" s="47">
        <v>416</v>
      </c>
      <c r="B172" s="84" t="s">
        <v>152</v>
      </c>
      <c r="C172" s="82" t="s">
        <v>143</v>
      </c>
      <c r="D172" s="22" t="s">
        <v>153</v>
      </c>
      <c r="E172" s="18">
        <v>3886.8</v>
      </c>
      <c r="F172" s="18">
        <v>107.98</v>
      </c>
      <c r="G172" s="18">
        <v>287.7</v>
      </c>
      <c r="H172" s="18">
        <v>0</v>
      </c>
      <c r="I172" s="18">
        <v>-0.08</v>
      </c>
      <c r="J172" s="41">
        <f t="shared" si="42"/>
        <v>395.6</v>
      </c>
      <c r="K172" s="18">
        <f t="shared" si="43"/>
        <v>3491.2000000000003</v>
      </c>
      <c r="L172" s="18">
        <f>K172*1%</f>
        <v>34.912000000000006</v>
      </c>
      <c r="M172" s="18">
        <f t="shared" si="44"/>
        <v>3456.2880000000005</v>
      </c>
      <c r="N172" s="31"/>
    </row>
    <row r="173" spans="1:14" ht="30" customHeight="1" thickBot="1" x14ac:dyDescent="0.3">
      <c r="A173" s="53">
        <v>417</v>
      </c>
      <c r="B173" s="86" t="s">
        <v>154</v>
      </c>
      <c r="C173" s="93" t="s">
        <v>143</v>
      </c>
      <c r="D173" s="27" t="s">
        <v>155</v>
      </c>
      <c r="E173" s="28">
        <v>3886.8</v>
      </c>
      <c r="F173" s="28">
        <v>107.98</v>
      </c>
      <c r="G173" s="28">
        <v>287.7</v>
      </c>
      <c r="H173" s="28">
        <v>0</v>
      </c>
      <c r="I173" s="28">
        <v>0.12</v>
      </c>
      <c r="J173" s="42">
        <f t="shared" si="42"/>
        <v>395.8</v>
      </c>
      <c r="K173" s="28">
        <f t="shared" si="43"/>
        <v>3491</v>
      </c>
      <c r="L173" s="28">
        <v>0</v>
      </c>
      <c r="M173" s="28">
        <f t="shared" si="44"/>
        <v>3491</v>
      </c>
      <c r="N173" s="127"/>
    </row>
    <row r="174" spans="1:14" ht="30" customHeight="1" thickBot="1" x14ac:dyDescent="0.3">
      <c r="D174" s="94" t="s">
        <v>4</v>
      </c>
      <c r="E174" s="123">
        <f t="shared" ref="E174:M174" si="45">SUM(E170:E173)</f>
        <v>18707.7</v>
      </c>
      <c r="F174" s="124">
        <f t="shared" si="45"/>
        <v>532.84</v>
      </c>
      <c r="G174" s="124">
        <f t="shared" si="45"/>
        <v>1591.76</v>
      </c>
      <c r="H174" s="124">
        <f t="shared" si="45"/>
        <v>0</v>
      </c>
      <c r="I174" s="137">
        <f t="shared" si="45"/>
        <v>9.9999999999999992E-2</v>
      </c>
      <c r="J174" s="124">
        <f t="shared" si="45"/>
        <v>2124.7000000000003</v>
      </c>
      <c r="K174" s="137">
        <f t="shared" si="45"/>
        <v>16583</v>
      </c>
      <c r="L174" s="124">
        <f t="shared" si="45"/>
        <v>75.954000000000008</v>
      </c>
      <c r="M174" s="124">
        <f t="shared" si="45"/>
        <v>16507.046000000002</v>
      </c>
    </row>
  </sheetData>
  <mergeCells count="115">
    <mergeCell ref="N141:N143"/>
    <mergeCell ref="A141:A143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J141:J143"/>
    <mergeCell ref="K141:K143"/>
    <mergeCell ref="L141:L143"/>
    <mergeCell ref="M141:M143"/>
    <mergeCell ref="A140:N140"/>
    <mergeCell ref="A91:N91"/>
    <mergeCell ref="A114:N114"/>
    <mergeCell ref="A115:N115"/>
    <mergeCell ref="A139:N139"/>
    <mergeCell ref="A116:A118"/>
    <mergeCell ref="G116:G118"/>
    <mergeCell ref="H116:H118"/>
    <mergeCell ref="N116:N118"/>
    <mergeCell ref="B116:B118"/>
    <mergeCell ref="C116:C118"/>
    <mergeCell ref="D116:D118"/>
    <mergeCell ref="E116:E118"/>
    <mergeCell ref="F116:F118"/>
    <mergeCell ref="I116:I118"/>
    <mergeCell ref="J116:J118"/>
    <mergeCell ref="K116:K118"/>
    <mergeCell ref="L116:L118"/>
    <mergeCell ref="M116:M118"/>
    <mergeCell ref="A90:N90"/>
    <mergeCell ref="A71:N71"/>
    <mergeCell ref="A72:N72"/>
    <mergeCell ref="A73:A75"/>
    <mergeCell ref="B73:B75"/>
    <mergeCell ref="C73:C75"/>
    <mergeCell ref="D73:D75"/>
    <mergeCell ref="E73:E75"/>
    <mergeCell ref="N73:N75"/>
    <mergeCell ref="F73:F75"/>
    <mergeCell ref="G73:G75"/>
    <mergeCell ref="H73:H75"/>
    <mergeCell ref="I73:I75"/>
    <mergeCell ref="J73:J75"/>
    <mergeCell ref="K73:K75"/>
    <mergeCell ref="L73:L75"/>
    <mergeCell ref="M73:M75"/>
    <mergeCell ref="A54:N54"/>
    <mergeCell ref="A55:N55"/>
    <mergeCell ref="A56:A58"/>
    <mergeCell ref="B56:B58"/>
    <mergeCell ref="C56:C58"/>
    <mergeCell ref="D56:D58"/>
    <mergeCell ref="E56:E58"/>
    <mergeCell ref="N56:N58"/>
    <mergeCell ref="F56:F58"/>
    <mergeCell ref="G56:G58"/>
    <mergeCell ref="H56:H58"/>
    <mergeCell ref="I56:I58"/>
    <mergeCell ref="J56:J58"/>
    <mergeCell ref="K56:K58"/>
    <mergeCell ref="L56:L58"/>
    <mergeCell ref="M56:M58"/>
    <mergeCell ref="A1:N1"/>
    <mergeCell ref="A2:N2"/>
    <mergeCell ref="A3:A4"/>
    <mergeCell ref="B3:B4"/>
    <mergeCell ref="C3:C4"/>
    <mergeCell ref="N3:N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I3:I4"/>
    <mergeCell ref="A25:N25"/>
    <mergeCell ref="A26:N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A164:N164"/>
    <mergeCell ref="A166:N166"/>
    <mergeCell ref="A167:A169"/>
    <mergeCell ref="B167:B169"/>
    <mergeCell ref="C167:C169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A165:N165"/>
  </mergeCells>
  <printOptions horizontalCentered="1"/>
  <pageMargins left="0" right="0" top="0.59055118110236227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SERVCi5</dc:creator>
  <cp:lastModifiedBy>PCGHIA01</cp:lastModifiedBy>
  <cp:lastPrinted>2021-11-06T02:14:06Z</cp:lastPrinted>
  <dcterms:created xsi:type="dcterms:W3CDTF">2019-06-20T20:19:57Z</dcterms:created>
  <dcterms:modified xsi:type="dcterms:W3CDTF">2021-11-06T02:14:29Z</dcterms:modified>
</cp:coreProperties>
</file>